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 Belisario\Downloads\"/>
    </mc:Choice>
  </mc:AlternateContent>
  <bookViews>
    <workbookView xWindow="0" yWindow="0" windowWidth="20490" windowHeight="7650" firstSheet="1" activeTab="3"/>
  </bookViews>
  <sheets>
    <sheet name="FOLHA DE PGT SERVIDORES" sheetId="1" r:id="rId1"/>
    <sheet name="FOLHA DE PGT VEREADORES" sheetId="2" r:id="rId2"/>
    <sheet name="FOLPAG DEZ VEREADOR" sheetId="5" r:id="rId3"/>
    <sheet name="FOLPAG " sheetId="4" r:id="rId4"/>
    <sheet name="FOLHA DE PGT CONSIGNADO" sheetId="3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4" l="1"/>
  <c r="N6" i="4"/>
  <c r="N7" i="4"/>
  <c r="N8" i="4"/>
  <c r="N9" i="4"/>
  <c r="N11" i="4"/>
  <c r="N12" i="4"/>
  <c r="N13" i="4"/>
  <c r="N14" i="4"/>
  <c r="N15" i="4"/>
  <c r="P29" i="4"/>
  <c r="P30" i="4"/>
  <c r="P31" i="4"/>
  <c r="P32" i="4"/>
  <c r="P25" i="4"/>
  <c r="P26" i="4"/>
  <c r="P27" i="4"/>
  <c r="P28" i="4"/>
  <c r="P24" i="4"/>
  <c r="M6" i="5"/>
  <c r="M9" i="5"/>
  <c r="M8" i="5"/>
  <c r="M7" i="5"/>
  <c r="M10" i="5"/>
  <c r="M15" i="5" s="1"/>
  <c r="M11" i="5"/>
  <c r="M12" i="5"/>
  <c r="M13" i="5"/>
  <c r="M14" i="5"/>
  <c r="M6" i="2"/>
  <c r="M15" i="2" s="1"/>
  <c r="C18" i="2" s="1"/>
  <c r="K6" i="1"/>
  <c r="K7" i="1"/>
  <c r="K8" i="1"/>
  <c r="K9" i="1"/>
  <c r="K10" i="1"/>
  <c r="K11" i="1"/>
  <c r="K12" i="1"/>
  <c r="K13" i="1"/>
  <c r="K14" i="1"/>
  <c r="K15" i="1"/>
  <c r="K5" i="1"/>
  <c r="G12" i="3"/>
  <c r="C18" i="3" s="1"/>
  <c r="O33" i="4" l="1"/>
  <c r="K16" i="1"/>
  <c r="C20" i="1" s="1"/>
  <c r="M16" i="4"/>
</calcChain>
</file>

<file path=xl/sharedStrings.xml><?xml version="1.0" encoding="utf-8"?>
<sst xmlns="http://schemas.openxmlformats.org/spreadsheetml/2006/main" count="335" uniqueCount="122">
  <si>
    <t>FOLHA DE PAGAMENTO DE SALÁRIO - NOVEMBRO DE 2021</t>
  </si>
  <si>
    <t>SERVIDORES</t>
  </si>
  <si>
    <t>NUM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</si>
  <si>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</si>
  <si>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</si>
  <si>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</si>
  <si>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</si>
  <si>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</si>
  <si>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</si>
  <si>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</si>
  <si>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</si>
  <si>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</si>
  <si>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</si>
  <si>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NOME</t>
  </si>
  <si>
    <t>CPF</t>
  </si>
  <si>
    <t>Maria Leidiane Rodrigues Gomes</t>
  </si>
  <si>
    <t>Rodrigo Lima Queiroz</t>
  </si>
  <si>
    <t>José de Ribamar da Silva</t>
  </si>
  <si>
    <t>Francisco Andrade Nery</t>
  </si>
  <si>
    <t>Luis Phelipe Silva Freire</t>
  </si>
  <si>
    <t>Helenice Leite Pereira</t>
  </si>
  <si>
    <t>Lecilda Silva Oliveira</t>
  </si>
  <si>
    <t>Pablina Almeida da Silva</t>
  </si>
  <si>
    <t>Alcília Pinheiro Ayres da Silva</t>
  </si>
  <si>
    <t>Antônia de Pádua Lopes Costa</t>
  </si>
  <si>
    <t>11</t>
  </si>
  <si>
    <t>Bruna Maria Aragão Lima</t>
  </si>
  <si>
    <t>112.412.682-15</t>
  </si>
  <si>
    <t>031.277.252-13</t>
  </si>
  <si>
    <t>201.278.042.34</t>
  </si>
  <si>
    <t>034.396.882-75</t>
  </si>
  <si>
    <t>799.351.502-59</t>
  </si>
  <si>
    <t>556.131.012-72</t>
  </si>
  <si>
    <t>845.986.622-04</t>
  </si>
  <si>
    <t>549.361.442.15</t>
  </si>
  <si>
    <t>643.155.923-15</t>
  </si>
  <si>
    <t>023.756.062-30</t>
  </si>
  <si>
    <t>297.549.252-91</t>
  </si>
  <si>
    <t>CONTA BANCÁRIA</t>
  </si>
  <si>
    <t>Conta</t>
  </si>
  <si>
    <t>Op</t>
  </si>
  <si>
    <t>Agência</t>
  </si>
  <si>
    <t>VALOR</t>
  </si>
  <si>
    <t>013</t>
  </si>
  <si>
    <t>8324-9</t>
  </si>
  <si>
    <t>001</t>
  </si>
  <si>
    <t>21915-5</t>
  </si>
  <si>
    <t>6324-6</t>
  </si>
  <si>
    <t>2325-9</t>
  </si>
  <si>
    <t>20800-5</t>
  </si>
  <si>
    <t>22144-3</t>
  </si>
  <si>
    <t>VALOR TOTAL A PAGAR</t>
  </si>
  <si>
    <t>Valor total para pagamento:</t>
  </si>
  <si>
    <t>Quantidade total:</t>
  </si>
  <si>
    <r>
      <t xml:space="preserve">Pagamento e subsídio dos </t>
    </r>
    <r>
      <rPr>
        <b/>
        <sz val="11"/>
        <color theme="1"/>
        <rFont val="Arial"/>
        <family val="2"/>
      </rPr>
      <t>Servidores</t>
    </r>
    <r>
      <rPr>
        <sz val="11"/>
        <color theme="1"/>
        <rFont val="Arial"/>
        <family val="2"/>
      </rPr>
      <t xml:space="preserve"> referente ao mês de novembro de 2021</t>
    </r>
  </si>
  <si>
    <t>Arlindo Fontelles de Lima</t>
  </si>
  <si>
    <t>Eurival Bandeira Barros</t>
  </si>
  <si>
    <t>Francisco Sousa Melo</t>
  </si>
  <si>
    <t>Kássia Maria Sena Barbosa</t>
  </si>
  <si>
    <t>Odilanei da Silva dos Santos</t>
  </si>
  <si>
    <t>Rodvan Alves da Silva</t>
  </si>
  <si>
    <t>Tertuliano Alves da Paixão Neto</t>
  </si>
  <si>
    <t>Júlio Cesar C. de Oliveira Júnior</t>
  </si>
  <si>
    <t>Marcelo Benvindo da F. Soares</t>
  </si>
  <si>
    <t>662.106.402-06</t>
  </si>
  <si>
    <t>21332-7</t>
  </si>
  <si>
    <t>486.650.451-04</t>
  </si>
  <si>
    <t>21991-0</t>
  </si>
  <si>
    <t>00388-8</t>
  </si>
  <si>
    <t>0250-0</t>
  </si>
  <si>
    <t>BB</t>
  </si>
  <si>
    <t>98.105-2</t>
  </si>
  <si>
    <t>21984-8</t>
  </si>
  <si>
    <t>21380-7</t>
  </si>
  <si>
    <t>20618-5</t>
  </si>
  <si>
    <t>21336-0</t>
  </si>
  <si>
    <t>447.198.332-68</t>
  </si>
  <si>
    <t>018.127.812-12</t>
  </si>
  <si>
    <t>679.812.162-49</t>
  </si>
  <si>
    <t>240.822.013-00</t>
  </si>
  <si>
    <t>241.833.002-82</t>
  </si>
  <si>
    <t>323.069.032-04</t>
  </si>
  <si>
    <t>910.808.862-49</t>
  </si>
  <si>
    <r>
      <t xml:space="preserve">Pagamento e subsídio dos </t>
    </r>
    <r>
      <rPr>
        <b/>
        <sz val="11"/>
        <color theme="1"/>
        <rFont val="Arial"/>
        <family val="2"/>
      </rPr>
      <t>Vereadores</t>
    </r>
    <r>
      <rPr>
        <sz val="11"/>
        <color theme="1"/>
        <rFont val="Arial"/>
        <family val="2"/>
      </rPr>
      <t xml:space="preserve"> referente ao mês de novembro de 2021</t>
    </r>
  </si>
  <si>
    <t>VEREADORES</t>
  </si>
  <si>
    <t>CONSIG</t>
  </si>
  <si>
    <t>30581-2</t>
  </si>
  <si>
    <t>PARC.</t>
  </si>
  <si>
    <t>VENC.</t>
  </si>
  <si>
    <r>
      <t xml:space="preserve">Solicitamos e autorizamos o desconto de 01 registros acima relacionados o valor total de </t>
    </r>
    <r>
      <rPr>
        <b/>
        <sz val="11"/>
        <color theme="1"/>
        <rFont val="Arial"/>
        <family val="2"/>
      </rPr>
      <t>R$14.545,23 (quartorze mil quinhentos e quarenta e cinco reais e vinte e três centavos)</t>
    </r>
  </si>
  <si>
    <t>VEREADORA</t>
  </si>
  <si>
    <t>FOLHA DE PAGAMENTO DE CONSIGNADO</t>
  </si>
  <si>
    <r>
      <t xml:space="preserve">Pagamento de consignado da </t>
    </r>
    <r>
      <rPr>
        <b/>
        <sz val="11"/>
        <color theme="1"/>
        <rFont val="Arial"/>
        <family val="2"/>
      </rPr>
      <t>Vereadora</t>
    </r>
    <r>
      <rPr>
        <sz val="11"/>
        <color theme="1"/>
        <rFont val="Arial"/>
        <family val="2"/>
      </rPr>
      <t xml:space="preserve"> referente ao mês de novembro de 2021</t>
    </r>
  </si>
  <si>
    <t>AG</t>
  </si>
  <si>
    <t>V. BRUTO</t>
  </si>
  <si>
    <t>FÉRIAS 1/3</t>
  </si>
  <si>
    <t>V. LIQUIDO</t>
  </si>
  <si>
    <t>VARLOR BRUTO</t>
  </si>
  <si>
    <t>VALOR LIQUIDO</t>
  </si>
  <si>
    <t>13º SALÁRIO</t>
  </si>
  <si>
    <t>13º SAL.</t>
  </si>
  <si>
    <r>
      <t xml:space="preserve">Solicitamos e autorizamos que seja creditado em favor dos 12 registros acima relacionados o valor total de </t>
    </r>
    <r>
      <rPr>
        <b/>
        <sz val="11"/>
        <color theme="1"/>
        <rFont val="Arial"/>
        <family val="2"/>
      </rPr>
      <t>R$14.984,36 (quartorze mil novicentos e oitenta e quatro reais etrinta e seis centavos)</t>
    </r>
  </si>
  <si>
    <r>
      <t xml:space="preserve">Solicitamos e autorizamos que seja creditado em favor dos 09 registros acima relacionados o valor total de </t>
    </r>
    <r>
      <rPr>
        <b/>
        <sz val="11"/>
        <color theme="1"/>
        <rFont val="Arial"/>
        <family val="2"/>
      </rPr>
      <t>R$ 9.344,76 (nove mil trezentos e quarenta e quatro reais e setenta e seis centavos)</t>
    </r>
  </si>
  <si>
    <t>INSS</t>
  </si>
  <si>
    <t>CONSIG 5%</t>
  </si>
  <si>
    <t>PENSÃO</t>
  </si>
  <si>
    <t>FOLHA DE PAGAMENTO DE SALÁRIO -JANEIRO DE 2022</t>
  </si>
  <si>
    <t>IRRPF</t>
  </si>
  <si>
    <t>FÉRIAS</t>
  </si>
  <si>
    <t>Maria Leidiane R. Gomes</t>
  </si>
  <si>
    <t>ITEM</t>
  </si>
  <si>
    <t>13º</t>
  </si>
  <si>
    <t xml:space="preserve"> SAL.</t>
  </si>
  <si>
    <t xml:space="preserve">                                                            SERVIDORES</t>
  </si>
  <si>
    <t xml:space="preserve">                                                           VEREADORES</t>
  </si>
  <si>
    <t>762996523-1</t>
  </si>
  <si>
    <t xml:space="preserve">                        FOLHA DE PAGAMENTO DE SALÁRIO -     MARÇO DE 2022</t>
  </si>
  <si>
    <t>SAL</t>
  </si>
  <si>
    <t>FAMIL</t>
  </si>
  <si>
    <t xml:space="preserve">SAL </t>
  </si>
  <si>
    <t>DIF</t>
  </si>
  <si>
    <t xml:space="preserve">                               FOLHA DE PAGAMENTO DE SALÁRIO           -  MARÇO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</si>
</sst>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3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3" fillId="0" borderId="22" xfId="0" applyFont="1" applyBorder="1"/>
    <xf numFmtId="0" fontId="3" fillId="0" borderId="24" xfId="0" applyFont="1" applyBorder="1"/>
    <xf numFmtId="0" fontId="3" fillId="0" borderId="25" xfId="0" applyFont="1" applyBorder="1"/>
    <xf numFmtId="49" fontId="3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/>
    <xf numFmtId="44" fontId="3" fillId="0" borderId="33" xfId="0" applyNumberFormat="1" applyFont="1" applyBorder="1" applyAlignment="1">
      <alignment horizontal="center" vertical="center"/>
    </xf>
    <xf numFmtId="44" fontId="3" fillId="0" borderId="34" xfId="0" applyNumberFormat="1" applyFont="1" applyBorder="1" applyAlignment="1">
      <alignment horizontal="center" vertical="center"/>
    </xf>
    <xf numFmtId="44" fontId="3" fillId="0" borderId="35" xfId="0" applyNumberFormat="1" applyFont="1" applyBorder="1" applyAlignment="1">
      <alignment horizontal="center" vertical="center"/>
    </xf>
    <xf numFmtId="44" fontId="0" fillId="0" borderId="35" xfId="0" applyNumberFormat="1" applyBorder="1"/>
    <xf numFmtId="44" fontId="0" fillId="0" borderId="33" xfId="0" applyNumberFormat="1" applyBorder="1"/>
    <xf numFmtId="44" fontId="0" fillId="0" borderId="33" xfId="0" applyNumberFormat="1" applyFont="1" applyBorder="1"/>
    <xf numFmtId="44" fontId="0" fillId="0" borderId="35" xfId="0" applyNumberFormat="1" applyFont="1" applyBorder="1"/>
    <xf numFmtId="0" fontId="0" fillId="0" borderId="5" xfId="0" applyBorder="1"/>
    <xf numFmtId="44" fontId="0" fillId="0" borderId="34" xfId="0" applyNumberFormat="1" applyFont="1" applyBorder="1"/>
    <xf numFmtId="44" fontId="0" fillId="0" borderId="20" xfId="0" applyNumberFormat="1" applyBorder="1"/>
    <xf numFmtId="44" fontId="0" fillId="0" borderId="34" xfId="0" applyNumberFormat="1" applyBorder="1"/>
    <xf numFmtId="44" fontId="0" fillId="0" borderId="18" xfId="0" applyNumberFormat="1" applyBorder="1"/>
    <xf numFmtId="44" fontId="0" fillId="0" borderId="10" xfId="0" applyNumberFormat="1" applyBorder="1"/>
    <xf numFmtId="44" fontId="0" fillId="0" borderId="5" xfId="0" applyNumberFormat="1" applyBorder="1"/>
    <xf numFmtId="44" fontId="0" fillId="0" borderId="36" xfId="0" applyNumberFormat="1" applyBorder="1"/>
    <xf numFmtId="44" fontId="0" fillId="0" borderId="21" xfId="0" applyNumberFormat="1" applyBorder="1"/>
    <xf numFmtId="44" fontId="0" fillId="0" borderId="9" xfId="0" applyNumberFormat="1" applyBorder="1"/>
    <xf numFmtId="44" fontId="3" fillId="0" borderId="6" xfId="0" applyNumberFormat="1" applyFont="1" applyBorder="1" applyAlignment="1">
      <alignment horizontal="center" vertical="center"/>
    </xf>
    <xf numFmtId="44" fontId="0" fillId="0" borderId="6" xfId="0" applyNumberFormat="1" applyBorder="1"/>
    <xf numFmtId="0" fontId="1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4" fontId="1" fillId="0" borderId="0" xfId="0" applyNumberFormat="1" applyFont="1"/>
    <xf numFmtId="44" fontId="0" fillId="0" borderId="34" xfId="0" applyNumberFormat="1" applyBorder="1" applyAlignment="1">
      <alignment horizontal="left"/>
    </xf>
    <xf numFmtId="49" fontId="3" fillId="0" borderId="0" xfId="0" applyNumberFormat="1" applyFont="1" applyAlignment="1">
      <alignment horizontal="left" vertical="center" wrapText="1"/>
    </xf>
    <xf numFmtId="44" fontId="3" fillId="0" borderId="5" xfId="0" applyNumberFormat="1" applyFont="1" applyBorder="1" applyAlignment="1">
      <alignment horizontal="center" vertical="center"/>
    </xf>
    <xf numFmtId="44" fontId="0" fillId="0" borderId="0" xfId="0" applyNumberFormat="1"/>
    <xf numFmtId="0" fontId="1" fillId="0" borderId="31" xfId="0" applyFont="1" applyBorder="1" applyAlignment="1">
      <alignment vertical="center"/>
    </xf>
    <xf numFmtId="12" fontId="1" fillId="0" borderId="31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164" fontId="5" fillId="0" borderId="33" xfId="0" applyNumberFormat="1" applyFont="1" applyBorder="1" applyAlignment="1">
      <alignment horizontal="left" vertical="center"/>
    </xf>
    <xf numFmtId="44" fontId="6" fillId="0" borderId="33" xfId="0" applyNumberFormat="1" applyFont="1" applyBorder="1"/>
    <xf numFmtId="49" fontId="5" fillId="0" borderId="1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164" fontId="5" fillId="0" borderId="33" xfId="0" applyNumberFormat="1" applyFont="1" applyBorder="1" applyAlignment="1">
      <alignment horizontal="left" vertical="top"/>
    </xf>
    <xf numFmtId="164" fontId="5" fillId="0" borderId="34" xfId="0" applyNumberFormat="1" applyFont="1" applyBorder="1" applyAlignment="1">
      <alignment horizontal="left" vertical="center"/>
    </xf>
    <xf numFmtId="164" fontId="5" fillId="0" borderId="35" xfId="0" applyNumberFormat="1" applyFont="1" applyBorder="1" applyAlignment="1">
      <alignment horizontal="left" vertical="center"/>
    </xf>
    <xf numFmtId="164" fontId="0" fillId="0" borderId="33" xfId="0" applyNumberFormat="1" applyBorder="1" applyAlignment="1">
      <alignment horizontal="left" vertical="center"/>
    </xf>
    <xf numFmtId="164" fontId="0" fillId="0" borderId="20" xfId="0" applyNumberFormat="1" applyBorder="1" applyAlignment="1">
      <alignment horizontal="left" vertical="center"/>
    </xf>
    <xf numFmtId="164" fontId="0" fillId="0" borderId="34" xfId="0" applyNumberFormat="1" applyBorder="1" applyAlignment="1">
      <alignment horizontal="left" vertical="center"/>
    </xf>
    <xf numFmtId="164" fontId="0" fillId="0" borderId="10" xfId="0" applyNumberFormat="1" applyBorder="1" applyAlignment="1">
      <alignment horizontal="left" vertical="center"/>
    </xf>
    <xf numFmtId="164" fontId="0" fillId="0" borderId="33" xfId="0" applyNumberFormat="1" applyFon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0" borderId="36" xfId="0" applyNumberForma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164" fontId="6" fillId="0" borderId="34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left"/>
    </xf>
    <xf numFmtId="164" fontId="6" fillId="0" borderId="18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28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49" fontId="7" fillId="0" borderId="30" xfId="0" applyNumberFormat="1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left" vertical="center"/>
    </xf>
    <xf numFmtId="0" fontId="8" fillId="0" borderId="43" xfId="0" applyFont="1" applyBorder="1" applyAlignment="1">
      <alignment vertical="center"/>
    </xf>
    <xf numFmtId="0" fontId="8" fillId="0" borderId="43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left" vertical="top"/>
    </xf>
    <xf numFmtId="44" fontId="6" fillId="0" borderId="34" xfId="0" applyNumberFormat="1" applyFont="1" applyBorder="1"/>
    <xf numFmtId="164" fontId="0" fillId="0" borderId="18" xfId="0" applyNumberForma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7" fillId="0" borderId="34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9" fontId="8" fillId="0" borderId="48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4" fontId="0" fillId="0" borderId="38" xfId="0" applyNumberFormat="1" applyFont="1" applyBorder="1" applyAlignment="1">
      <alignment horizontal="center"/>
    </xf>
    <xf numFmtId="44" fontId="0" fillId="0" borderId="39" xfId="0" applyNumberFormat="1" applyFont="1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8" fillId="0" borderId="40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44" fontId="4" fillId="0" borderId="7" xfId="0" applyNumberFormat="1" applyFont="1" applyBorder="1" applyAlignment="1">
      <alignment horizontal="center" vertical="center"/>
    </xf>
    <xf numFmtId="44" fontId="4" fillId="0" borderId="44" xfId="0" applyNumberFormat="1" applyFont="1" applyBorder="1" applyAlignment="1">
      <alignment horizontal="center" vertical="center"/>
    </xf>
    <xf numFmtId="44" fontId="4" fillId="0" borderId="25" xfId="0" applyNumberFormat="1" applyFont="1" applyBorder="1" applyAlignment="1">
      <alignment horizontal="center" vertical="center"/>
    </xf>
    <xf numFmtId="44" fontId="4" fillId="0" borderId="27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Layout" zoomScaleNormal="100" workbookViewId="0">
      <selection activeCell="H5" sqref="H5"/>
    </sheetView>
  </sheetViews>
  <sheetFormatPr defaultRowHeight="15" x14ac:dyDescent="0.25"/>
  <cols>
    <col min="1" max="1" width="5.42578125" bestFit="1" customWidth="1"/>
    <col min="2" max="2" width="29.42578125" customWidth="1"/>
    <col min="3" max="3" width="15.140625" customWidth="1"/>
    <col min="4" max="4" width="5.42578125" customWidth="1"/>
    <col min="5" max="5" width="4.140625" customWidth="1"/>
    <col min="6" max="6" width="12.7109375" customWidth="1"/>
    <col min="7" max="7" width="13.85546875" bestFit="1" customWidth="1"/>
    <col min="8" max="8" width="10.7109375" customWidth="1"/>
    <col min="9" max="9" width="11.5703125" customWidth="1"/>
    <col min="10" max="10" width="12.140625" customWidth="1"/>
    <col min="11" max="11" width="13.42578125" customWidth="1"/>
  </cols>
  <sheetData>
    <row r="1" spans="1:1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.75" thickBot="1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A3" s="130" t="s">
        <v>2</v>
      </c>
      <c r="B3" s="132" t="s">
        <v>13</v>
      </c>
      <c r="C3" s="132" t="s">
        <v>14</v>
      </c>
      <c r="D3" s="134" t="s">
        <v>38</v>
      </c>
      <c r="E3" s="135"/>
      <c r="F3" s="136"/>
      <c r="G3" s="137" t="s">
        <v>99</v>
      </c>
      <c r="H3" s="137" t="s">
        <v>103</v>
      </c>
      <c r="I3" s="137" t="s">
        <v>95</v>
      </c>
      <c r="J3" s="132" t="s">
        <v>94</v>
      </c>
      <c r="K3" s="139" t="s">
        <v>96</v>
      </c>
    </row>
    <row r="4" spans="1:11" x14ac:dyDescent="0.25">
      <c r="A4" s="131"/>
      <c r="B4" s="133"/>
      <c r="C4" s="133"/>
      <c r="D4" s="4" t="s">
        <v>93</v>
      </c>
      <c r="E4" s="4" t="s">
        <v>40</v>
      </c>
      <c r="F4" s="31" t="s">
        <v>39</v>
      </c>
      <c r="G4" s="138"/>
      <c r="H4" s="149"/>
      <c r="I4" s="138"/>
      <c r="J4" s="133"/>
      <c r="K4" s="140"/>
    </row>
    <row r="5" spans="1:11" ht="20.25" customHeight="1" x14ac:dyDescent="0.25">
      <c r="A5" s="20" t="s">
        <v>3</v>
      </c>
      <c r="B5" s="12" t="s">
        <v>23</v>
      </c>
      <c r="C5" s="8" t="s">
        <v>27</v>
      </c>
      <c r="D5" s="33">
        <v>3588</v>
      </c>
      <c r="E5" s="37" t="s">
        <v>43</v>
      </c>
      <c r="F5" s="12">
        <v>6279</v>
      </c>
      <c r="G5" s="43">
        <v>0</v>
      </c>
      <c r="H5" s="43"/>
      <c r="I5" s="48">
        <v>0</v>
      </c>
      <c r="J5" s="47">
        <v>2273.91</v>
      </c>
      <c r="K5" s="52">
        <f>SUM(J5+G5+I5)-H5</f>
        <v>2273.91</v>
      </c>
    </row>
    <row r="6" spans="1:11" ht="20.25" customHeight="1" x14ac:dyDescent="0.25">
      <c r="A6" s="20" t="s">
        <v>4</v>
      </c>
      <c r="B6" s="12" t="s">
        <v>24</v>
      </c>
      <c r="C6" s="8" t="s">
        <v>29</v>
      </c>
      <c r="D6" s="9">
        <v>3408</v>
      </c>
      <c r="E6" s="37"/>
      <c r="F6" s="12">
        <v>865646662</v>
      </c>
      <c r="G6" s="43">
        <v>0</v>
      </c>
      <c r="H6" s="43"/>
      <c r="I6" s="48">
        <v>0</v>
      </c>
      <c r="J6" s="47">
        <v>1624.22</v>
      </c>
      <c r="K6" s="52">
        <f t="shared" ref="K6:K15" si="0">SUM(J6+G6+I6)-H6</f>
        <v>1624.22</v>
      </c>
    </row>
    <row r="7" spans="1:11" ht="20.25" customHeight="1" x14ac:dyDescent="0.25">
      <c r="A7" s="20" t="s">
        <v>5</v>
      </c>
      <c r="B7" s="13" t="s">
        <v>26</v>
      </c>
      <c r="C7" s="3" t="s">
        <v>28</v>
      </c>
      <c r="D7" s="6">
        <v>3588</v>
      </c>
      <c r="E7" s="36" t="s">
        <v>43</v>
      </c>
      <c r="F7" s="13" t="s">
        <v>44</v>
      </c>
      <c r="G7" s="44">
        <v>0</v>
      </c>
      <c r="H7" s="44"/>
      <c r="I7" s="48">
        <v>541.41</v>
      </c>
      <c r="J7" s="53">
        <v>1624.22</v>
      </c>
      <c r="K7" s="52">
        <f t="shared" si="0"/>
        <v>2165.63</v>
      </c>
    </row>
    <row r="8" spans="1:11" ht="20.25" customHeight="1" x14ac:dyDescent="0.25">
      <c r="A8" s="20" t="s">
        <v>6</v>
      </c>
      <c r="B8" s="6" t="s">
        <v>18</v>
      </c>
      <c r="C8" s="63" t="s">
        <v>35</v>
      </c>
      <c r="D8" s="6">
        <v>3408</v>
      </c>
      <c r="E8" s="36" t="s">
        <v>45</v>
      </c>
      <c r="F8" s="13">
        <v>220641</v>
      </c>
      <c r="G8" s="43">
        <v>0</v>
      </c>
      <c r="H8" s="43"/>
      <c r="I8" s="48">
        <v>0</v>
      </c>
      <c r="J8" s="55">
        <v>1170</v>
      </c>
      <c r="K8" s="52">
        <f t="shared" si="0"/>
        <v>1170</v>
      </c>
    </row>
    <row r="9" spans="1:11" ht="20.25" customHeight="1" x14ac:dyDescent="0.25">
      <c r="A9" s="20" t="s">
        <v>7</v>
      </c>
      <c r="B9" s="13" t="s">
        <v>20</v>
      </c>
      <c r="C9" s="7" t="s">
        <v>31</v>
      </c>
      <c r="D9" s="6">
        <v>3408</v>
      </c>
      <c r="E9" s="36" t="s">
        <v>45</v>
      </c>
      <c r="F9" s="13" t="s">
        <v>46</v>
      </c>
      <c r="G9" s="44">
        <v>0</v>
      </c>
      <c r="H9" s="44"/>
      <c r="I9" s="51">
        <v>0</v>
      </c>
      <c r="J9" s="48">
        <v>1202.54</v>
      </c>
      <c r="K9" s="52">
        <f t="shared" si="0"/>
        <v>1202.54</v>
      </c>
    </row>
    <row r="10" spans="1:11" ht="20.25" customHeight="1" x14ac:dyDescent="0.25">
      <c r="A10" s="20" t="s">
        <v>8</v>
      </c>
      <c r="B10" s="13" t="s">
        <v>17</v>
      </c>
      <c r="C10" s="7" t="s">
        <v>37</v>
      </c>
      <c r="D10" s="6">
        <v>3027</v>
      </c>
      <c r="E10" s="36" t="s">
        <v>43</v>
      </c>
      <c r="F10" s="13" t="s">
        <v>47</v>
      </c>
      <c r="G10" s="44">
        <v>0</v>
      </c>
      <c r="H10" s="44"/>
      <c r="I10" s="48">
        <v>0</v>
      </c>
      <c r="J10" s="47">
        <v>1170</v>
      </c>
      <c r="K10" s="52">
        <f t="shared" si="0"/>
        <v>1170</v>
      </c>
    </row>
    <row r="11" spans="1:11" ht="23.25" customHeight="1" x14ac:dyDescent="0.25">
      <c r="A11" s="20" t="s">
        <v>9</v>
      </c>
      <c r="B11" s="13" t="s">
        <v>21</v>
      </c>
      <c r="C11" s="7" t="s">
        <v>34</v>
      </c>
      <c r="D11" s="6">
        <v>3408</v>
      </c>
      <c r="E11" s="36" t="s">
        <v>43</v>
      </c>
      <c r="F11" s="13">
        <v>8574563879</v>
      </c>
      <c r="G11" s="44">
        <v>0</v>
      </c>
      <c r="H11" s="44"/>
      <c r="I11" s="48">
        <v>0</v>
      </c>
      <c r="J11" s="47">
        <v>1100</v>
      </c>
      <c r="K11" s="52">
        <f t="shared" si="0"/>
        <v>1100</v>
      </c>
    </row>
    <row r="12" spans="1:11" ht="20.25" customHeight="1" x14ac:dyDescent="0.25">
      <c r="A12" s="20" t="s">
        <v>10</v>
      </c>
      <c r="B12" s="13" t="s">
        <v>19</v>
      </c>
      <c r="C12" s="7" t="s">
        <v>36</v>
      </c>
      <c r="D12" s="34">
        <v>3906</v>
      </c>
      <c r="E12" s="37" t="s">
        <v>43</v>
      </c>
      <c r="F12" s="13" t="s">
        <v>48</v>
      </c>
      <c r="G12" s="44">
        <v>0</v>
      </c>
      <c r="H12" s="44"/>
      <c r="I12" s="48">
        <v>0</v>
      </c>
      <c r="J12" s="47">
        <v>1170</v>
      </c>
      <c r="K12" s="52">
        <f t="shared" si="0"/>
        <v>1170</v>
      </c>
    </row>
    <row r="13" spans="1:11" x14ac:dyDescent="0.25">
      <c r="A13" s="20" t="s">
        <v>11</v>
      </c>
      <c r="B13" s="12" t="s">
        <v>15</v>
      </c>
      <c r="C13" s="8" t="s">
        <v>33</v>
      </c>
      <c r="D13" s="33">
        <v>3408</v>
      </c>
      <c r="E13" s="37" t="s">
        <v>45</v>
      </c>
      <c r="F13" s="12" t="s">
        <v>49</v>
      </c>
      <c r="G13" s="43">
        <v>0</v>
      </c>
      <c r="H13" s="43"/>
      <c r="I13" s="48">
        <v>0</v>
      </c>
      <c r="J13" s="56">
        <v>1407.66</v>
      </c>
      <c r="K13" s="52">
        <f t="shared" si="0"/>
        <v>1407.66</v>
      </c>
    </row>
    <row r="14" spans="1:11" ht="20.25" customHeight="1" x14ac:dyDescent="0.25">
      <c r="A14" s="20" t="s">
        <v>12</v>
      </c>
      <c r="B14" s="13" t="s">
        <v>22</v>
      </c>
      <c r="C14" s="7" t="s">
        <v>30</v>
      </c>
      <c r="D14" s="6">
        <v>3408</v>
      </c>
      <c r="E14" s="36" t="s">
        <v>45</v>
      </c>
      <c r="F14" s="13">
        <v>220757</v>
      </c>
      <c r="G14" s="43">
        <v>0</v>
      </c>
      <c r="H14" s="43"/>
      <c r="I14" s="48">
        <v>0</v>
      </c>
      <c r="J14" s="57">
        <v>1778.54</v>
      </c>
      <c r="K14" s="52">
        <f t="shared" si="0"/>
        <v>1778.54</v>
      </c>
    </row>
    <row r="15" spans="1:11" ht="20.25" customHeight="1" x14ac:dyDescent="0.25">
      <c r="A15" s="26" t="s">
        <v>25</v>
      </c>
      <c r="B15" s="14" t="s">
        <v>16</v>
      </c>
      <c r="C15" s="5" t="s">
        <v>32</v>
      </c>
      <c r="D15" s="35">
        <v>3408</v>
      </c>
      <c r="E15" s="38" t="s">
        <v>45</v>
      </c>
      <c r="F15" s="14" t="s">
        <v>50</v>
      </c>
      <c r="G15" s="45">
        <v>0</v>
      </c>
      <c r="H15" s="45"/>
      <c r="I15" s="49">
        <v>0</v>
      </c>
      <c r="J15" s="57">
        <v>1100</v>
      </c>
      <c r="K15" s="52">
        <f t="shared" si="0"/>
        <v>1100</v>
      </c>
    </row>
    <row r="16" spans="1:11" x14ac:dyDescent="0.25">
      <c r="A16" s="23"/>
      <c r="B16" s="39"/>
      <c r="C16" s="39"/>
      <c r="D16" s="39"/>
      <c r="E16" s="39"/>
      <c r="F16" s="40"/>
      <c r="G16" s="143" t="s">
        <v>51</v>
      </c>
      <c r="H16" s="144"/>
      <c r="I16" s="144"/>
      <c r="J16" s="145"/>
      <c r="K16" s="141">
        <f>SUM(K5:K15)</f>
        <v>16162.5</v>
      </c>
    </row>
    <row r="17" spans="1:11" ht="15.75" thickBot="1" x14ac:dyDescent="0.3">
      <c r="A17" s="24"/>
      <c r="B17" s="41"/>
      <c r="C17" s="41"/>
      <c r="D17" s="41"/>
      <c r="E17" s="41"/>
      <c r="F17" s="42"/>
      <c r="G17" s="146"/>
      <c r="H17" s="147"/>
      <c r="I17" s="147"/>
      <c r="J17" s="148"/>
      <c r="K17" s="142"/>
    </row>
    <row r="18" spans="1:11" x14ac:dyDescent="0.25">
      <c r="J18" s="50"/>
    </row>
    <row r="19" spans="1:11" ht="14.25" customHeight="1" x14ac:dyDescent="0.25"/>
    <row r="20" spans="1:11" x14ac:dyDescent="0.25">
      <c r="B20" s="16" t="s">
        <v>52</v>
      </c>
      <c r="C20" s="65">
        <f>K16</f>
        <v>16162.5</v>
      </c>
      <c r="D20" s="18"/>
      <c r="E20" s="18"/>
      <c r="F20" s="65"/>
      <c r="G20" s="18"/>
      <c r="H20" s="18"/>
    </row>
    <row r="21" spans="1:11" x14ac:dyDescent="0.25">
      <c r="B21" s="19" t="s">
        <v>53</v>
      </c>
      <c r="C21" s="19">
        <v>11</v>
      </c>
      <c r="D21" s="18"/>
      <c r="E21" s="18"/>
      <c r="F21" s="18"/>
      <c r="G21" s="18"/>
      <c r="H21" s="18"/>
    </row>
    <row r="22" spans="1:11" x14ac:dyDescent="0.25">
      <c r="B22" s="18"/>
      <c r="C22" s="18"/>
      <c r="D22" s="18"/>
      <c r="E22" s="18"/>
      <c r="F22" s="18"/>
      <c r="G22" s="18"/>
      <c r="H22" s="18"/>
    </row>
    <row r="23" spans="1:11" ht="45" customHeight="1" x14ac:dyDescent="0.25">
      <c r="B23" s="129" t="s">
        <v>101</v>
      </c>
      <c r="C23" s="129"/>
      <c r="D23" s="129"/>
      <c r="E23" s="129"/>
      <c r="F23" s="129"/>
      <c r="G23" s="129"/>
      <c r="H23" s="67"/>
    </row>
    <row r="24" spans="1:11" x14ac:dyDescent="0.25">
      <c r="B24" s="18"/>
      <c r="C24" s="18"/>
      <c r="D24" s="18"/>
      <c r="E24" s="18"/>
      <c r="F24" s="18"/>
      <c r="G24" s="18"/>
      <c r="H24" s="18"/>
    </row>
    <row r="25" spans="1:11" x14ac:dyDescent="0.25">
      <c r="B25" s="18" t="s">
        <v>54</v>
      </c>
      <c r="C25" s="18"/>
      <c r="D25" s="18"/>
      <c r="E25" s="18"/>
      <c r="F25" s="18"/>
      <c r="G25" s="18"/>
      <c r="H25" s="18"/>
    </row>
  </sheetData>
  <sortState ref="B5:B15">
    <sortCondition ref="B5:B15"/>
  </sortState>
  <mergeCells count="14">
    <mergeCell ref="A1:K1"/>
    <mergeCell ref="A2:K2"/>
    <mergeCell ref="B23:G23"/>
    <mergeCell ref="A3:A4"/>
    <mergeCell ref="B3:B4"/>
    <mergeCell ref="C3:C4"/>
    <mergeCell ref="D3:F3"/>
    <mergeCell ref="G3:G4"/>
    <mergeCell ref="I3:I4"/>
    <mergeCell ref="J3:J4"/>
    <mergeCell ref="K3:K4"/>
    <mergeCell ref="K16:K17"/>
    <mergeCell ref="G16:J17"/>
    <mergeCell ref="H3:H4"/>
  </mergeCells>
  <phoneticPr fontId="2" type="noConversion"/>
  <pageMargins left="0.51181102362204722" right="0.65625" top="0.78740157480314965" bottom="0.78740157480314965" header="0.31496062992125984" footer="0.31496062992125984"/>
  <pageSetup paperSize="9" orientation="landscape" horizontalDpi="4294967293" verticalDpi="360" r:id="rId1"/>
  <headerFooter>
    <oddHeader>&amp;L&amp;G&amp;C&amp;"Arial,Negrito"ESTADO DE RORAIMA
CÂMARA MUNICIPAL DE PACARAIMA&amp;R&amp;G</oddHeader>
    <oddFooter>&amp;CRua Monte Roraima s/nº  - Vila Nova - CEP: 69.345.000
Email: camarapacaraima@gmail.com - CNPJ: 01.613.311/0001-99</oddFooter>
  </headerFooter>
  <ignoredErrors>
    <ignoredError sqref="A5:A6 E7 E5 E9:E10 E15 E12:E13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view="pageLayout" topLeftCell="A4" zoomScaleNormal="100" workbookViewId="0">
      <selection activeCell="G6" sqref="G6"/>
    </sheetView>
  </sheetViews>
  <sheetFormatPr defaultRowHeight="15" x14ac:dyDescent="0.25"/>
  <cols>
    <col min="1" max="1" width="5.42578125" bestFit="1" customWidth="1"/>
    <col min="2" max="2" width="28.42578125" customWidth="1"/>
    <col min="3" max="3" width="13.85546875" customWidth="1"/>
    <col min="4" max="4" width="7.28515625" customWidth="1"/>
    <col min="5" max="5" width="4.28515625" customWidth="1"/>
    <col min="6" max="6" width="7.85546875" customWidth="1"/>
    <col min="7" max="8" width="8.7109375" customWidth="1"/>
    <col min="9" max="9" width="8.42578125" customWidth="1"/>
    <col min="10" max="10" width="8" customWidth="1"/>
    <col min="11" max="11" width="10.5703125" customWidth="1"/>
    <col min="12" max="12" width="12.140625" customWidth="1"/>
    <col min="13" max="13" width="12.28515625" customWidth="1"/>
  </cols>
  <sheetData>
    <row r="2" spans="1:13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ht="15.75" thickBot="1" x14ac:dyDescent="0.3">
      <c r="A3" s="154" t="s">
        <v>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x14ac:dyDescent="0.25">
      <c r="A4" s="130" t="s">
        <v>2</v>
      </c>
      <c r="B4" s="132" t="s">
        <v>13</v>
      </c>
      <c r="C4" s="132" t="s">
        <v>14</v>
      </c>
      <c r="D4" s="134" t="s">
        <v>38</v>
      </c>
      <c r="E4" s="135"/>
      <c r="F4" s="136"/>
      <c r="G4" s="150" t="s">
        <v>100</v>
      </c>
      <c r="H4" s="150" t="s">
        <v>105</v>
      </c>
      <c r="I4" s="150" t="s">
        <v>103</v>
      </c>
      <c r="J4" s="150" t="s">
        <v>104</v>
      </c>
      <c r="K4" s="150" t="s">
        <v>85</v>
      </c>
      <c r="L4" s="132" t="s">
        <v>94</v>
      </c>
      <c r="M4" s="152" t="s">
        <v>96</v>
      </c>
    </row>
    <row r="5" spans="1:13" x14ac:dyDescent="0.25">
      <c r="A5" s="131"/>
      <c r="B5" s="133"/>
      <c r="C5" s="133"/>
      <c r="D5" s="62" t="s">
        <v>41</v>
      </c>
      <c r="E5" s="4" t="s">
        <v>40</v>
      </c>
      <c r="F5" s="31" t="s">
        <v>39</v>
      </c>
      <c r="G5" s="151"/>
      <c r="H5" s="151"/>
      <c r="I5" s="151"/>
      <c r="J5" s="151"/>
      <c r="K5" s="151"/>
      <c r="L5" s="133"/>
      <c r="M5" s="153"/>
    </row>
    <row r="6" spans="1:13" ht="20.25" customHeight="1" x14ac:dyDescent="0.25">
      <c r="A6" s="20" t="s">
        <v>3</v>
      </c>
      <c r="B6" s="12" t="s">
        <v>55</v>
      </c>
      <c r="C6" s="8" t="s">
        <v>64</v>
      </c>
      <c r="D6" s="63">
        <v>3408</v>
      </c>
      <c r="E6" s="10" t="s">
        <v>45</v>
      </c>
      <c r="F6" s="8" t="s">
        <v>65</v>
      </c>
      <c r="G6" s="60"/>
      <c r="H6" s="60"/>
      <c r="I6" s="60"/>
      <c r="J6" s="60"/>
      <c r="K6" s="66">
        <v>492.52</v>
      </c>
      <c r="L6" s="61">
        <v>1412.37</v>
      </c>
      <c r="M6" s="54">
        <f>SUM(L6+G6)-(I6+J6+K6+H6)</f>
        <v>919.84999999999991</v>
      </c>
    </row>
    <row r="7" spans="1:13" ht="20.25" customHeight="1" x14ac:dyDescent="0.25">
      <c r="A7" s="20" t="s">
        <v>4</v>
      </c>
      <c r="B7" s="12" t="s">
        <v>56</v>
      </c>
      <c r="C7" s="8" t="s">
        <v>66</v>
      </c>
      <c r="D7" s="63">
        <v>3408</v>
      </c>
      <c r="E7" s="10" t="s">
        <v>45</v>
      </c>
      <c r="F7" s="8" t="s">
        <v>67</v>
      </c>
      <c r="G7" s="60"/>
      <c r="H7" s="60"/>
      <c r="I7" s="60"/>
      <c r="J7" s="60"/>
      <c r="K7" s="47">
        <v>0</v>
      </c>
      <c r="L7" s="55">
        <v>1412.37</v>
      </c>
      <c r="M7" s="52">
        <v>1300.94</v>
      </c>
    </row>
    <row r="8" spans="1:13" ht="20.25" customHeight="1" x14ac:dyDescent="0.25">
      <c r="A8" s="22" t="s">
        <v>5</v>
      </c>
      <c r="B8" s="13" t="s">
        <v>57</v>
      </c>
      <c r="C8" s="7" t="s">
        <v>76</v>
      </c>
      <c r="D8" s="63">
        <v>3408</v>
      </c>
      <c r="E8" s="10" t="s">
        <v>45</v>
      </c>
      <c r="F8" s="7" t="s">
        <v>68</v>
      </c>
      <c r="G8" s="60"/>
      <c r="H8" s="60"/>
      <c r="I8" s="60"/>
      <c r="J8" s="60"/>
      <c r="K8" s="47">
        <v>0</v>
      </c>
      <c r="L8" s="55">
        <v>1412.37</v>
      </c>
      <c r="M8" s="52">
        <v>877.23</v>
      </c>
    </row>
    <row r="9" spans="1:13" ht="21.75" customHeight="1" x14ac:dyDescent="0.25">
      <c r="A9" s="22" t="s">
        <v>6</v>
      </c>
      <c r="B9" s="13" t="s">
        <v>62</v>
      </c>
      <c r="C9" s="7" t="s">
        <v>77</v>
      </c>
      <c r="D9" s="63" t="s">
        <v>69</v>
      </c>
      <c r="E9" s="10" t="s">
        <v>70</v>
      </c>
      <c r="F9" s="8" t="s">
        <v>71</v>
      </c>
      <c r="G9" s="60"/>
      <c r="H9" s="60"/>
      <c r="I9" s="60"/>
      <c r="J9" s="60"/>
      <c r="K9" s="47">
        <v>423.16</v>
      </c>
      <c r="L9" s="55">
        <v>1412.37</v>
      </c>
      <c r="M9" s="52">
        <v>877.78</v>
      </c>
    </row>
    <row r="10" spans="1:13" ht="20.25" customHeight="1" x14ac:dyDescent="0.25">
      <c r="A10" s="22" t="s">
        <v>7</v>
      </c>
      <c r="B10" s="13" t="s">
        <v>58</v>
      </c>
      <c r="C10" s="7" t="s">
        <v>78</v>
      </c>
      <c r="D10" s="63">
        <v>3408</v>
      </c>
      <c r="E10" s="10" t="s">
        <v>45</v>
      </c>
      <c r="F10" s="7" t="s">
        <v>72</v>
      </c>
      <c r="G10" s="60"/>
      <c r="H10" s="60"/>
      <c r="I10" s="60"/>
      <c r="J10" s="60"/>
      <c r="K10" s="47">
        <v>423.68</v>
      </c>
      <c r="L10" s="55">
        <v>1412.37</v>
      </c>
      <c r="M10" s="52">
        <v>877.26</v>
      </c>
    </row>
    <row r="11" spans="1:13" ht="20.25" customHeight="1" x14ac:dyDescent="0.25">
      <c r="A11" s="22" t="s">
        <v>8</v>
      </c>
      <c r="B11" s="13" t="s">
        <v>63</v>
      </c>
      <c r="C11" s="7" t="s">
        <v>79</v>
      </c>
      <c r="D11" s="63">
        <v>3808</v>
      </c>
      <c r="E11" s="10" t="s">
        <v>45</v>
      </c>
      <c r="F11" s="7">
        <v>206207</v>
      </c>
      <c r="G11" s="60"/>
      <c r="H11" s="60"/>
      <c r="I11" s="60"/>
      <c r="J11" s="60"/>
      <c r="K11" s="47">
        <v>423.57</v>
      </c>
      <c r="L11" s="55">
        <v>1412.37</v>
      </c>
      <c r="M11" s="52">
        <v>877.37</v>
      </c>
    </row>
    <row r="12" spans="1:13" ht="20.25" customHeight="1" x14ac:dyDescent="0.25">
      <c r="A12" s="22" t="s">
        <v>9</v>
      </c>
      <c r="B12" s="13" t="s">
        <v>59</v>
      </c>
      <c r="C12" s="7" t="s">
        <v>80</v>
      </c>
      <c r="D12" s="63">
        <v>3408</v>
      </c>
      <c r="E12" s="10" t="s">
        <v>45</v>
      </c>
      <c r="F12" s="7" t="s">
        <v>73</v>
      </c>
      <c r="G12" s="60"/>
      <c r="H12" s="60"/>
      <c r="I12" s="60"/>
      <c r="J12" s="60"/>
      <c r="K12" s="47">
        <v>691.17</v>
      </c>
      <c r="L12" s="55">
        <v>1977.32</v>
      </c>
      <c r="M12" s="52">
        <v>1123.8800000000001</v>
      </c>
    </row>
    <row r="13" spans="1:13" ht="23.25" customHeight="1" x14ac:dyDescent="0.25">
      <c r="A13" s="22" t="s">
        <v>10</v>
      </c>
      <c r="B13" s="13" t="s">
        <v>60</v>
      </c>
      <c r="C13" s="7" t="s">
        <v>81</v>
      </c>
      <c r="D13" s="63">
        <v>3408</v>
      </c>
      <c r="E13" s="10" t="s">
        <v>45</v>
      </c>
      <c r="F13" s="7" t="s">
        <v>74</v>
      </c>
      <c r="G13" s="60"/>
      <c r="H13" s="60"/>
      <c r="I13" s="60"/>
      <c r="J13" s="60"/>
      <c r="K13" s="47">
        <v>0</v>
      </c>
      <c r="L13" s="55">
        <v>1412.37</v>
      </c>
      <c r="M13" s="52">
        <v>1300.94</v>
      </c>
    </row>
    <row r="14" spans="1:13" ht="20.25" customHeight="1" x14ac:dyDescent="0.25">
      <c r="A14" s="26" t="s">
        <v>11</v>
      </c>
      <c r="B14" s="27" t="s">
        <v>61</v>
      </c>
      <c r="C14" s="28" t="s">
        <v>82</v>
      </c>
      <c r="D14" s="64">
        <v>3408</v>
      </c>
      <c r="E14" s="29" t="s">
        <v>45</v>
      </c>
      <c r="F14" s="28" t="s">
        <v>75</v>
      </c>
      <c r="G14" s="60"/>
      <c r="H14" s="68"/>
      <c r="I14" s="68"/>
      <c r="J14" s="68"/>
      <c r="K14" s="46">
        <v>0</v>
      </c>
      <c r="L14" s="59">
        <v>1412.37</v>
      </c>
      <c r="M14" s="58">
        <v>1300.94</v>
      </c>
    </row>
    <row r="15" spans="1:13" x14ac:dyDescent="0.25">
      <c r="A15" s="23"/>
      <c r="B15" s="15"/>
      <c r="C15" s="15"/>
      <c r="D15" s="155" t="s">
        <v>51</v>
      </c>
      <c r="E15" s="155"/>
      <c r="F15" s="155"/>
      <c r="G15" s="155"/>
      <c r="H15" s="155"/>
      <c r="I15" s="155"/>
      <c r="J15" s="155"/>
      <c r="K15" s="155"/>
      <c r="L15" s="156"/>
      <c r="M15" s="141">
        <f>SUM(M6:M14)</f>
        <v>9456.19</v>
      </c>
    </row>
    <row r="16" spans="1:13" ht="20.25" customHeight="1" thickBot="1" x14ac:dyDescent="0.3">
      <c r="A16" s="24"/>
      <c r="B16" s="25"/>
      <c r="C16" s="25"/>
      <c r="D16" s="157"/>
      <c r="E16" s="157"/>
      <c r="F16" s="157"/>
      <c r="G16" s="157"/>
      <c r="H16" s="157"/>
      <c r="I16" s="157"/>
      <c r="J16" s="157"/>
      <c r="K16" s="157"/>
      <c r="L16" s="158"/>
      <c r="M16" s="142"/>
    </row>
    <row r="17" spans="2:10" ht="20.25" customHeight="1" x14ac:dyDescent="0.25"/>
    <row r="18" spans="2:10" x14ac:dyDescent="0.25">
      <c r="B18" s="16" t="s">
        <v>52</v>
      </c>
      <c r="C18" s="65">
        <f>M15</f>
        <v>9456.19</v>
      </c>
      <c r="D18" s="18"/>
      <c r="E18" s="18"/>
      <c r="F18" s="18"/>
      <c r="G18" s="18"/>
      <c r="H18" s="18"/>
      <c r="I18" s="18"/>
      <c r="J18" s="18"/>
    </row>
    <row r="19" spans="2:10" x14ac:dyDescent="0.25">
      <c r="B19" s="19" t="s">
        <v>53</v>
      </c>
      <c r="C19" s="30" t="s">
        <v>11</v>
      </c>
      <c r="D19" s="18"/>
      <c r="E19" s="18"/>
      <c r="F19" s="18"/>
      <c r="G19" s="18"/>
      <c r="H19" s="18"/>
      <c r="I19" s="18"/>
      <c r="J19" s="18"/>
    </row>
    <row r="20" spans="2:10" x14ac:dyDescent="0.25">
      <c r="B20" s="18"/>
      <c r="C20" s="18"/>
      <c r="D20" s="18"/>
      <c r="E20" s="18"/>
      <c r="F20" s="18"/>
      <c r="G20" s="18"/>
      <c r="H20" s="18"/>
      <c r="I20" s="18"/>
      <c r="J20" s="18"/>
    </row>
    <row r="21" spans="2:10" ht="46.5" customHeight="1" x14ac:dyDescent="0.25">
      <c r="B21" s="129" t="s">
        <v>102</v>
      </c>
      <c r="C21" s="129"/>
      <c r="D21" s="129"/>
      <c r="E21" s="129"/>
      <c r="F21" s="129"/>
      <c r="G21" s="129"/>
      <c r="H21" s="67"/>
      <c r="I21" s="67"/>
      <c r="J21" s="67"/>
    </row>
    <row r="22" spans="2:10" x14ac:dyDescent="0.25">
      <c r="B22" s="18"/>
      <c r="C22" s="18"/>
      <c r="D22" s="18"/>
      <c r="E22" s="18"/>
      <c r="F22" s="18"/>
      <c r="G22" s="18"/>
      <c r="H22" s="18"/>
      <c r="I22" s="18"/>
      <c r="J22" s="18"/>
    </row>
    <row r="23" spans="2:10" x14ac:dyDescent="0.25">
      <c r="B23" s="18" t="s">
        <v>83</v>
      </c>
      <c r="C23" s="18"/>
      <c r="D23" s="18"/>
      <c r="E23" s="18"/>
      <c r="F23" s="18"/>
      <c r="G23" s="18"/>
      <c r="H23" s="18"/>
      <c r="I23" s="18"/>
      <c r="J23" s="18"/>
    </row>
    <row r="24" spans="2:10" ht="45" customHeight="1" x14ac:dyDescent="0.25"/>
  </sheetData>
  <sortState ref="B6:B14">
    <sortCondition ref="B6:B14"/>
  </sortState>
  <mergeCells count="16">
    <mergeCell ref="B21:G21"/>
    <mergeCell ref="A4:A5"/>
    <mergeCell ref="B4:B5"/>
    <mergeCell ref="C4:C5"/>
    <mergeCell ref="D4:F4"/>
    <mergeCell ref="G4:G5"/>
    <mergeCell ref="D15:L16"/>
    <mergeCell ref="M15:M16"/>
    <mergeCell ref="K4:K5"/>
    <mergeCell ref="L4:L5"/>
    <mergeCell ref="M4:M5"/>
    <mergeCell ref="A2:M2"/>
    <mergeCell ref="A3:M3"/>
    <mergeCell ref="I4:I5"/>
    <mergeCell ref="J4:J5"/>
    <mergeCell ref="H4:H5"/>
  </mergeCells>
  <phoneticPr fontId="2" type="noConversion"/>
  <pageMargins left="0.51181102362204722" right="0.51181102362204722" top="0.78740157480314965" bottom="0.78740157480314965" header="0.31496062992125984" footer="0.31496062992125984"/>
  <pageSetup paperSize="9" orientation="landscape" horizontalDpi="4294967293" verticalDpi="360" r:id="rId1"/>
  <headerFooter>
    <oddHeader>&amp;L&amp;G&amp;C&amp;"Arial,Negrito"ESTADO DE RORAIMA
CÂMARA MUNICIPAL DE PACARAIMA
GABINETE DA PRESIDÊNCIA&amp;R&amp;G</oddHeader>
    <oddFooter>&amp;CRua Monte Roraima s/nº  - Vila Nova - CEP: 69.345.000
Email: camarapacaraima@gmail.com - CNPJ: 01.613.311/0001-99</oddFooter>
  </headerFooter>
  <ignoredErrors>
    <ignoredError sqref="A6:A14 C19 E6:E10 E12:E14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zoomScale="86" zoomScaleNormal="86" workbookViewId="0">
      <selection sqref="A1:N18"/>
    </sheetView>
  </sheetViews>
  <sheetFormatPr defaultRowHeight="15" x14ac:dyDescent="0.25"/>
  <cols>
    <col min="1" max="1" width="6" customWidth="1"/>
    <col min="2" max="2" width="31.5703125" customWidth="1"/>
    <col min="3" max="3" width="16" customWidth="1"/>
    <col min="5" max="5" width="5.7109375" customWidth="1"/>
    <col min="7" max="7" width="14.5703125" customWidth="1"/>
    <col min="8" max="9" width="16.140625" customWidth="1"/>
    <col min="10" max="10" width="12.7109375" customWidth="1"/>
    <col min="11" max="11" width="12.5703125" customWidth="1"/>
    <col min="12" max="12" width="13.85546875" customWidth="1"/>
    <col min="13" max="13" width="14.42578125" customWidth="1"/>
  </cols>
  <sheetData>
    <row r="2" spans="1:13" x14ac:dyDescent="0.25">
      <c r="A2" s="128" t="s">
        <v>106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ht="15.75" thickBot="1" x14ac:dyDescent="0.3">
      <c r="A3" s="154" t="s">
        <v>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x14ac:dyDescent="0.25">
      <c r="A4" s="130" t="s">
        <v>2</v>
      </c>
      <c r="B4" s="132" t="s">
        <v>13</v>
      </c>
      <c r="C4" s="132" t="s">
        <v>14</v>
      </c>
      <c r="D4" s="134" t="s">
        <v>38</v>
      </c>
      <c r="E4" s="135"/>
      <c r="F4" s="136"/>
      <c r="G4" s="150" t="s">
        <v>100</v>
      </c>
      <c r="H4" s="150" t="s">
        <v>103</v>
      </c>
      <c r="I4" s="150" t="s">
        <v>105</v>
      </c>
      <c r="J4" s="150" t="s">
        <v>104</v>
      </c>
      <c r="K4" s="150" t="s">
        <v>85</v>
      </c>
      <c r="L4" s="132" t="s">
        <v>94</v>
      </c>
      <c r="M4" s="152" t="s">
        <v>96</v>
      </c>
    </row>
    <row r="5" spans="1:13" x14ac:dyDescent="0.25">
      <c r="A5" s="131"/>
      <c r="B5" s="133"/>
      <c r="C5" s="133"/>
      <c r="D5" s="62" t="s">
        <v>41</v>
      </c>
      <c r="E5" s="4" t="s">
        <v>40</v>
      </c>
      <c r="F5" s="32" t="s">
        <v>39</v>
      </c>
      <c r="G5" s="151"/>
      <c r="H5" s="151"/>
      <c r="I5" s="151"/>
      <c r="J5" s="151"/>
      <c r="K5" s="151"/>
      <c r="L5" s="133"/>
      <c r="M5" s="153"/>
    </row>
    <row r="6" spans="1:13" x14ac:dyDescent="0.25">
      <c r="A6" s="20" t="s">
        <v>3</v>
      </c>
      <c r="B6" s="12" t="s">
        <v>55</v>
      </c>
      <c r="C6" s="8" t="s">
        <v>64</v>
      </c>
      <c r="D6" s="63">
        <v>3408</v>
      </c>
      <c r="E6" s="10" t="s">
        <v>45</v>
      </c>
      <c r="F6" s="8" t="s">
        <v>65</v>
      </c>
      <c r="G6" s="60">
        <v>1412.37</v>
      </c>
      <c r="H6" s="60">
        <v>222.86</v>
      </c>
      <c r="I6" s="60"/>
      <c r="J6" s="60">
        <v>0</v>
      </c>
      <c r="K6" s="66">
        <v>492.52</v>
      </c>
      <c r="L6" s="61">
        <v>1412.37</v>
      </c>
      <c r="M6" s="54">
        <f>SUM(L6+G6)-(H6+I6+J6+K6)</f>
        <v>2109.3599999999997</v>
      </c>
    </row>
    <row r="7" spans="1:13" x14ac:dyDescent="0.25">
      <c r="A7" s="20" t="s">
        <v>4</v>
      </c>
      <c r="B7" s="12" t="s">
        <v>56</v>
      </c>
      <c r="C7" s="8" t="s">
        <v>66</v>
      </c>
      <c r="D7" s="63">
        <v>3408</v>
      </c>
      <c r="E7" s="10" t="s">
        <v>45</v>
      </c>
      <c r="F7" s="8" t="s">
        <v>67</v>
      </c>
      <c r="G7" s="60">
        <v>1412.37</v>
      </c>
      <c r="H7" s="60">
        <v>222.86</v>
      </c>
      <c r="I7" s="60">
        <v>0</v>
      </c>
      <c r="J7" s="60">
        <v>0</v>
      </c>
      <c r="K7" s="47">
        <v>0</v>
      </c>
      <c r="L7" s="55">
        <v>1412.37</v>
      </c>
      <c r="M7" s="54">
        <f>SUM(L7+G7)-(H7+I7+J7+K7)</f>
        <v>2601.8799999999997</v>
      </c>
    </row>
    <row r="8" spans="1:13" x14ac:dyDescent="0.25">
      <c r="A8" s="22" t="s">
        <v>5</v>
      </c>
      <c r="B8" s="13" t="s">
        <v>57</v>
      </c>
      <c r="C8" s="7" t="s">
        <v>76</v>
      </c>
      <c r="D8" s="63">
        <v>3408</v>
      </c>
      <c r="E8" s="10" t="s">
        <v>45</v>
      </c>
      <c r="F8" s="7" t="s">
        <v>68</v>
      </c>
      <c r="G8" s="60">
        <v>1412.37</v>
      </c>
      <c r="H8" s="60">
        <v>222.86</v>
      </c>
      <c r="I8" s="60">
        <v>423.71</v>
      </c>
      <c r="J8" s="60">
        <v>0</v>
      </c>
      <c r="K8" s="47">
        <v>0</v>
      </c>
      <c r="L8" s="55">
        <v>1412.37</v>
      </c>
      <c r="M8" s="54">
        <f>SUM(L8+G8)-(H8+I8+J8+K8)</f>
        <v>2178.17</v>
      </c>
    </row>
    <row r="9" spans="1:13" x14ac:dyDescent="0.25">
      <c r="A9" s="22" t="s">
        <v>6</v>
      </c>
      <c r="B9" s="13" t="s">
        <v>62</v>
      </c>
      <c r="C9" s="7" t="s">
        <v>77</v>
      </c>
      <c r="D9" s="63" t="s">
        <v>69</v>
      </c>
      <c r="E9" s="10" t="s">
        <v>70</v>
      </c>
      <c r="F9" s="7" t="s">
        <v>71</v>
      </c>
      <c r="G9" s="60">
        <v>1412.37</v>
      </c>
      <c r="H9" s="60">
        <v>222.86</v>
      </c>
      <c r="I9" s="60">
        <v>0</v>
      </c>
      <c r="J9" s="60">
        <v>0</v>
      </c>
      <c r="K9" s="47">
        <v>423.16</v>
      </c>
      <c r="L9" s="55">
        <v>1412.37</v>
      </c>
      <c r="M9" s="54">
        <f>SUM(L9+G9)-(H9+I9+J9+K9)</f>
        <v>2178.7199999999998</v>
      </c>
    </row>
    <row r="10" spans="1:13" x14ac:dyDescent="0.25">
      <c r="A10" s="22" t="s">
        <v>7</v>
      </c>
      <c r="B10" s="13" t="s">
        <v>58</v>
      </c>
      <c r="C10" s="7" t="s">
        <v>78</v>
      </c>
      <c r="D10" s="63">
        <v>3408</v>
      </c>
      <c r="E10" s="10" t="s">
        <v>45</v>
      </c>
      <c r="F10" s="7" t="s">
        <v>72</v>
      </c>
      <c r="G10" s="60">
        <v>1412.37</v>
      </c>
      <c r="H10" s="60">
        <v>222.86</v>
      </c>
      <c r="I10" s="60">
        <v>0</v>
      </c>
      <c r="J10" s="60">
        <v>70.61</v>
      </c>
      <c r="K10" s="47">
        <v>423.79</v>
      </c>
      <c r="L10" s="55">
        <v>1412.37</v>
      </c>
      <c r="M10" s="54">
        <f t="shared" ref="M10:M14" si="0">SUM(L10+G10)-(H10+I10+J10+K10)</f>
        <v>2107.4799999999996</v>
      </c>
    </row>
    <row r="11" spans="1:13" x14ac:dyDescent="0.25">
      <c r="A11" s="22" t="s">
        <v>8</v>
      </c>
      <c r="B11" s="13" t="s">
        <v>63</v>
      </c>
      <c r="C11" s="7" t="s">
        <v>79</v>
      </c>
      <c r="D11" s="63">
        <v>3808</v>
      </c>
      <c r="E11" s="10" t="s">
        <v>45</v>
      </c>
      <c r="F11" s="7">
        <v>206207</v>
      </c>
      <c r="G11" s="60">
        <v>1412.37</v>
      </c>
      <c r="H11" s="60">
        <v>222.86</v>
      </c>
      <c r="I11" s="60">
        <v>0</v>
      </c>
      <c r="J11" s="60">
        <v>0</v>
      </c>
      <c r="K11" s="47">
        <v>423.57</v>
      </c>
      <c r="L11" s="55">
        <v>1412.37</v>
      </c>
      <c r="M11" s="54">
        <f t="shared" si="0"/>
        <v>2178.3099999999995</v>
      </c>
    </row>
    <row r="12" spans="1:13" x14ac:dyDescent="0.25">
      <c r="A12" s="22" t="s">
        <v>9</v>
      </c>
      <c r="B12" s="13" t="s">
        <v>59</v>
      </c>
      <c r="C12" s="7" t="s">
        <v>80</v>
      </c>
      <c r="D12" s="63">
        <v>3408</v>
      </c>
      <c r="E12" s="10" t="s">
        <v>45</v>
      </c>
      <c r="F12" s="7" t="s">
        <v>73</v>
      </c>
      <c r="G12" s="60">
        <v>1977.32</v>
      </c>
      <c r="H12" s="60">
        <v>324.54000000000002</v>
      </c>
      <c r="I12" s="60">
        <v>0</v>
      </c>
      <c r="J12" s="60">
        <v>152.16999999999999</v>
      </c>
      <c r="K12" s="47">
        <v>539</v>
      </c>
      <c r="L12" s="55">
        <v>1977.32</v>
      </c>
      <c r="M12" s="54">
        <f t="shared" si="0"/>
        <v>2938.93</v>
      </c>
    </row>
    <row r="13" spans="1:13" x14ac:dyDescent="0.25">
      <c r="A13" s="22" t="s">
        <v>10</v>
      </c>
      <c r="B13" s="13" t="s">
        <v>60</v>
      </c>
      <c r="C13" s="7" t="s">
        <v>81</v>
      </c>
      <c r="D13" s="63">
        <v>3408</v>
      </c>
      <c r="E13" s="10" t="s">
        <v>45</v>
      </c>
      <c r="F13" s="7" t="s">
        <v>74</v>
      </c>
      <c r="G13" s="60">
        <v>1412.37</v>
      </c>
      <c r="H13" s="60">
        <v>222.86</v>
      </c>
      <c r="I13" s="60">
        <v>0</v>
      </c>
      <c r="J13" s="60">
        <v>0</v>
      </c>
      <c r="K13" s="47">
        <v>0</v>
      </c>
      <c r="L13" s="55">
        <v>1412.37</v>
      </c>
      <c r="M13" s="54">
        <f t="shared" si="0"/>
        <v>2601.8799999999997</v>
      </c>
    </row>
    <row r="14" spans="1:13" x14ac:dyDescent="0.25">
      <c r="A14" s="26" t="s">
        <v>11</v>
      </c>
      <c r="B14" s="27" t="s">
        <v>61</v>
      </c>
      <c r="C14" s="28" t="s">
        <v>82</v>
      </c>
      <c r="D14" s="64">
        <v>3408</v>
      </c>
      <c r="E14" s="29" t="s">
        <v>45</v>
      </c>
      <c r="F14" s="28" t="s">
        <v>75</v>
      </c>
      <c r="G14" s="60">
        <v>1412.37</v>
      </c>
      <c r="H14" s="60">
        <v>222.86</v>
      </c>
      <c r="I14" s="60">
        <v>0</v>
      </c>
      <c r="J14" s="68"/>
      <c r="K14" s="46">
        <v>468.6</v>
      </c>
      <c r="L14" s="59">
        <v>1412.37</v>
      </c>
      <c r="M14" s="54">
        <f t="shared" si="0"/>
        <v>2133.2799999999997</v>
      </c>
    </row>
    <row r="15" spans="1:13" x14ac:dyDescent="0.25">
      <c r="A15" s="23"/>
      <c r="B15" s="15"/>
      <c r="C15" s="15"/>
      <c r="D15" s="155" t="s">
        <v>51</v>
      </c>
      <c r="E15" s="155"/>
      <c r="F15" s="155"/>
      <c r="G15" s="155"/>
      <c r="H15" s="155"/>
      <c r="I15" s="155"/>
      <c r="J15" s="155"/>
      <c r="K15" s="155"/>
      <c r="L15" s="156"/>
      <c r="M15" s="141">
        <f>SUM(M6:M14)</f>
        <v>21028.01</v>
      </c>
    </row>
    <row r="16" spans="1:13" ht="15.75" thickBot="1" x14ac:dyDescent="0.3">
      <c r="A16" s="24"/>
      <c r="B16" s="25"/>
      <c r="C16" s="25"/>
      <c r="D16" s="157"/>
      <c r="E16" s="157"/>
      <c r="F16" s="157"/>
      <c r="G16" s="157"/>
      <c r="H16" s="157"/>
      <c r="I16" s="157"/>
      <c r="J16" s="157"/>
      <c r="K16" s="157"/>
      <c r="L16" s="158"/>
      <c r="M16" s="142"/>
    </row>
    <row r="21" spans="9:9" x14ac:dyDescent="0.25">
      <c r="I21" s="69"/>
    </row>
  </sheetData>
  <mergeCells count="15">
    <mergeCell ref="D15:L16"/>
    <mergeCell ref="M15:M16"/>
    <mergeCell ref="A2:M2"/>
    <mergeCell ref="A3:M3"/>
    <mergeCell ref="A4:A5"/>
    <mergeCell ref="B4:B5"/>
    <mergeCell ref="C4:C5"/>
    <mergeCell ref="D4:F4"/>
    <mergeCell ref="G4:G5"/>
    <mergeCell ref="K4:K5"/>
    <mergeCell ref="L4:L5"/>
    <mergeCell ref="M4:M5"/>
    <mergeCell ref="J4:J5"/>
    <mergeCell ref="H4:H5"/>
    <mergeCell ref="I4:I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4"/>
  <sheetViews>
    <sheetView tabSelected="1" view="pageLayout" topLeftCell="A25" zoomScaleNormal="100" workbookViewId="0">
      <selection activeCell="L1" sqref="L1"/>
    </sheetView>
  </sheetViews>
  <sheetFormatPr defaultRowHeight="15" x14ac:dyDescent="0.25"/>
  <cols>
    <col min="1" max="1" width="6.28515625" customWidth="1"/>
    <col min="2" max="2" width="25.42578125" customWidth="1"/>
    <col min="3" max="3" width="12.85546875" customWidth="1"/>
    <col min="4" max="4" width="6.42578125" customWidth="1"/>
    <col min="5" max="5" width="4.85546875" customWidth="1"/>
    <col min="6" max="6" width="10.5703125" customWidth="1"/>
    <col min="7" max="7" width="7.28515625" customWidth="1"/>
    <col min="8" max="8" width="8.5703125" customWidth="1"/>
    <col min="9" max="9" width="8.42578125" customWidth="1"/>
    <col min="10" max="10" width="9.7109375" customWidth="1"/>
    <col min="11" max="11" width="9.28515625" customWidth="1"/>
    <col min="12" max="12" width="9.42578125" customWidth="1"/>
    <col min="13" max="13" width="10.5703125" customWidth="1"/>
    <col min="14" max="14" width="11.140625" customWidth="1"/>
    <col min="15" max="15" width="11.42578125" customWidth="1"/>
    <col min="16" max="16" width="12.42578125" customWidth="1"/>
  </cols>
  <sheetData>
    <row r="2" spans="1:14" ht="27.75" customHeight="1" x14ac:dyDescent="0.25">
      <c r="A2" s="161" t="s">
        <v>116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ht="15.75" thickBot="1" x14ac:dyDescent="0.3">
      <c r="A3" s="162" t="s">
        <v>113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5">
      <c r="A4" s="130" t="s">
        <v>2</v>
      </c>
      <c r="B4" s="132" t="s">
        <v>13</v>
      </c>
      <c r="C4" s="186"/>
      <c r="D4" s="165" t="s">
        <v>38</v>
      </c>
      <c r="E4" s="166"/>
      <c r="F4" s="167"/>
      <c r="G4" s="70" t="s">
        <v>111</v>
      </c>
      <c r="H4" s="169" t="s">
        <v>107</v>
      </c>
      <c r="I4" s="97" t="s">
        <v>120</v>
      </c>
      <c r="J4" s="70" t="s">
        <v>119</v>
      </c>
      <c r="K4" s="137" t="s">
        <v>103</v>
      </c>
      <c r="L4" s="71">
        <v>0.33333333333333331</v>
      </c>
      <c r="M4" s="132" t="s">
        <v>94</v>
      </c>
      <c r="N4" s="139" t="s">
        <v>96</v>
      </c>
    </row>
    <row r="5" spans="1:14" ht="15.75" thickBot="1" x14ac:dyDescent="0.3">
      <c r="A5" s="163"/>
      <c r="B5" s="164"/>
      <c r="C5" s="187"/>
      <c r="D5" s="72" t="s">
        <v>93</v>
      </c>
      <c r="E5" s="72" t="s">
        <v>40</v>
      </c>
      <c r="F5" s="119" t="s">
        <v>39</v>
      </c>
      <c r="G5" s="120" t="s">
        <v>112</v>
      </c>
      <c r="H5" s="170"/>
      <c r="I5" s="73" t="s">
        <v>117</v>
      </c>
      <c r="J5" s="120" t="s">
        <v>118</v>
      </c>
      <c r="K5" s="154"/>
      <c r="L5" s="120" t="s">
        <v>108</v>
      </c>
      <c r="M5" s="164"/>
      <c r="N5" s="168"/>
    </row>
    <row r="6" spans="1:14" x14ac:dyDescent="0.25">
      <c r="A6" s="115" t="s">
        <v>3</v>
      </c>
      <c r="B6" s="80" t="s">
        <v>23</v>
      </c>
      <c r="D6" s="81">
        <v>3588</v>
      </c>
      <c r="E6" s="82" t="s">
        <v>43</v>
      </c>
      <c r="F6" s="80">
        <v>6279</v>
      </c>
      <c r="G6" s="88">
        <v>0</v>
      </c>
      <c r="H6" s="116">
        <v>54.41</v>
      </c>
      <c r="I6" s="116">
        <v>0</v>
      </c>
      <c r="J6" s="116">
        <v>0</v>
      </c>
      <c r="K6" s="88">
        <v>280.99</v>
      </c>
      <c r="L6" s="117">
        <v>0</v>
      </c>
      <c r="M6" s="92">
        <v>3100</v>
      </c>
      <c r="N6" s="118">
        <f>SUM(M6+J6+I6+G6+L6)-K6-H6</f>
        <v>2764.6000000000004</v>
      </c>
    </row>
    <row r="7" spans="1:14" x14ac:dyDescent="0.25">
      <c r="A7" s="76" t="s">
        <v>4</v>
      </c>
      <c r="B7" s="77" t="s">
        <v>24</v>
      </c>
      <c r="D7" s="78">
        <v>3408</v>
      </c>
      <c r="E7" s="79" t="s">
        <v>43</v>
      </c>
      <c r="F7" s="77" t="s">
        <v>115</v>
      </c>
      <c r="G7" s="74">
        <v>0</v>
      </c>
      <c r="H7" s="74">
        <v>0</v>
      </c>
      <c r="I7" s="87">
        <v>0</v>
      </c>
      <c r="J7" s="87">
        <v>0</v>
      </c>
      <c r="K7" s="74">
        <v>135.72</v>
      </c>
      <c r="L7" s="75">
        <v>0</v>
      </c>
      <c r="M7" s="90">
        <v>1710</v>
      </c>
      <c r="N7" s="91">
        <f t="shared" ref="N7:N15" si="0">SUM(M7+G7+L7)-K7-H7</f>
        <v>1574.28</v>
      </c>
    </row>
    <row r="8" spans="1:14" x14ac:dyDescent="0.25">
      <c r="A8" s="76" t="s">
        <v>5</v>
      </c>
      <c r="B8" s="80" t="s">
        <v>26</v>
      </c>
      <c r="D8" s="81">
        <v>3588</v>
      </c>
      <c r="E8" s="82" t="s">
        <v>43</v>
      </c>
      <c r="F8" s="80" t="s">
        <v>44</v>
      </c>
      <c r="G8" s="74">
        <v>0</v>
      </c>
      <c r="H8" s="74">
        <v>0</v>
      </c>
      <c r="I8" s="87">
        <v>0</v>
      </c>
      <c r="J8" s="87">
        <v>0</v>
      </c>
      <c r="K8" s="88">
        <v>135.72</v>
      </c>
      <c r="L8" s="75">
        <v>0</v>
      </c>
      <c r="M8" s="92">
        <v>1710</v>
      </c>
      <c r="N8" s="91">
        <f t="shared" si="0"/>
        <v>1574.28</v>
      </c>
    </row>
    <row r="9" spans="1:14" x14ac:dyDescent="0.25">
      <c r="A9" s="76" t="s">
        <v>6</v>
      </c>
      <c r="B9" s="81" t="s">
        <v>18</v>
      </c>
      <c r="D9" s="81">
        <v>3408</v>
      </c>
      <c r="E9" s="82" t="s">
        <v>45</v>
      </c>
      <c r="F9" s="80">
        <v>220641</v>
      </c>
      <c r="G9" s="74">
        <v>0</v>
      </c>
      <c r="H9" s="74">
        <v>0</v>
      </c>
      <c r="I9" s="87">
        <v>0</v>
      </c>
      <c r="J9" s="87">
        <v>0</v>
      </c>
      <c r="K9" s="74">
        <v>99.61</v>
      </c>
      <c r="L9" s="75">
        <v>0</v>
      </c>
      <c r="M9" s="93">
        <v>1308.8</v>
      </c>
      <c r="N9" s="91">
        <f t="shared" si="0"/>
        <v>1209.19</v>
      </c>
    </row>
    <row r="10" spans="1:14" x14ac:dyDescent="0.25">
      <c r="A10" s="76" t="s">
        <v>7</v>
      </c>
      <c r="B10" s="80" t="s">
        <v>20</v>
      </c>
      <c r="D10" s="81">
        <v>3408</v>
      </c>
      <c r="E10" s="82" t="s">
        <v>45</v>
      </c>
      <c r="F10" s="80" t="s">
        <v>46</v>
      </c>
      <c r="G10" s="74">
        <v>0</v>
      </c>
      <c r="H10" s="74">
        <v>0</v>
      </c>
      <c r="I10" s="87">
        <v>1.86</v>
      </c>
      <c r="J10" s="87">
        <v>102.54</v>
      </c>
      <c r="K10" s="88">
        <v>90.9</v>
      </c>
      <c r="L10" s="75">
        <v>0</v>
      </c>
      <c r="M10" s="94">
        <v>1314.54</v>
      </c>
      <c r="N10" s="91">
        <f t="shared" si="0"/>
        <v>1223.6399999999999</v>
      </c>
    </row>
    <row r="11" spans="1:14" x14ac:dyDescent="0.25">
      <c r="A11" s="76" t="s">
        <v>8</v>
      </c>
      <c r="B11" s="80" t="s">
        <v>17</v>
      </c>
      <c r="D11" s="81">
        <v>3027</v>
      </c>
      <c r="E11" s="82" t="s">
        <v>43</v>
      </c>
      <c r="F11" s="80" t="s">
        <v>47</v>
      </c>
      <c r="G11" s="74">
        <v>0</v>
      </c>
      <c r="H11" s="74">
        <v>0</v>
      </c>
      <c r="I11" s="87">
        <v>0</v>
      </c>
      <c r="J11" s="87">
        <v>0</v>
      </c>
      <c r="K11" s="88">
        <v>99.61</v>
      </c>
      <c r="L11" s="75">
        <v>0</v>
      </c>
      <c r="M11" s="90">
        <v>1308.8</v>
      </c>
      <c r="N11" s="91">
        <f t="shared" si="0"/>
        <v>1209.19</v>
      </c>
    </row>
    <row r="12" spans="1:14" x14ac:dyDescent="0.25">
      <c r="A12" s="76" t="s">
        <v>9</v>
      </c>
      <c r="B12" s="80" t="s">
        <v>19</v>
      </c>
      <c r="D12" s="83">
        <v>3906</v>
      </c>
      <c r="E12" s="79" t="s">
        <v>43</v>
      </c>
      <c r="F12" s="80" t="s">
        <v>48</v>
      </c>
      <c r="G12" s="74">
        <v>0</v>
      </c>
      <c r="H12" s="74">
        <v>0</v>
      </c>
      <c r="I12" s="87">
        <v>0</v>
      </c>
      <c r="J12" s="87">
        <v>0</v>
      </c>
      <c r="K12" s="88">
        <v>99.61</v>
      </c>
      <c r="L12" s="75">
        <v>0</v>
      </c>
      <c r="M12" s="90">
        <v>1308.8</v>
      </c>
      <c r="N12" s="91">
        <f t="shared" si="0"/>
        <v>1209.19</v>
      </c>
    </row>
    <row r="13" spans="1:14" x14ac:dyDescent="0.25">
      <c r="A13" s="76" t="s">
        <v>10</v>
      </c>
      <c r="B13" s="77" t="s">
        <v>109</v>
      </c>
      <c r="D13" s="78">
        <v>3408</v>
      </c>
      <c r="E13" s="79" t="s">
        <v>45</v>
      </c>
      <c r="F13" s="77" t="s">
        <v>49</v>
      </c>
      <c r="G13" s="74">
        <v>0</v>
      </c>
      <c r="H13" s="74">
        <v>0</v>
      </c>
      <c r="I13" s="87">
        <v>0</v>
      </c>
      <c r="J13" s="87">
        <v>0</v>
      </c>
      <c r="K13" s="74">
        <v>133.02000000000001</v>
      </c>
      <c r="L13" s="75">
        <v>0</v>
      </c>
      <c r="M13" s="95">
        <v>1680</v>
      </c>
      <c r="N13" s="91">
        <f t="shared" si="0"/>
        <v>1546.98</v>
      </c>
    </row>
    <row r="14" spans="1:14" x14ac:dyDescent="0.25">
      <c r="A14" s="76" t="s">
        <v>11</v>
      </c>
      <c r="B14" s="80" t="s">
        <v>22</v>
      </c>
      <c r="D14" s="81">
        <v>3408</v>
      </c>
      <c r="E14" s="82" t="s">
        <v>45</v>
      </c>
      <c r="F14" s="80">
        <v>220757</v>
      </c>
      <c r="G14" s="74">
        <v>0</v>
      </c>
      <c r="H14" s="74">
        <v>0</v>
      </c>
      <c r="I14" s="87">
        <v>0</v>
      </c>
      <c r="J14" s="87">
        <v>0</v>
      </c>
      <c r="K14" s="74">
        <v>141.88999999999999</v>
      </c>
      <c r="L14" s="75">
        <v>0</v>
      </c>
      <c r="M14" s="96">
        <v>1778.57</v>
      </c>
      <c r="N14" s="91">
        <f t="shared" si="0"/>
        <v>1636.6799999999998</v>
      </c>
    </row>
    <row r="15" spans="1:14" x14ac:dyDescent="0.25">
      <c r="A15" s="76" t="s">
        <v>12</v>
      </c>
      <c r="B15" s="84" t="s">
        <v>16</v>
      </c>
      <c r="C15" s="84"/>
      <c r="D15" s="85">
        <v>3408</v>
      </c>
      <c r="E15" s="86" t="s">
        <v>45</v>
      </c>
      <c r="F15" s="84" t="s">
        <v>50</v>
      </c>
      <c r="G15" s="74">
        <v>0</v>
      </c>
      <c r="H15" s="74">
        <v>0</v>
      </c>
      <c r="I15" s="87">
        <v>0</v>
      </c>
      <c r="J15" s="87">
        <v>0</v>
      </c>
      <c r="K15" s="89">
        <v>134.82</v>
      </c>
      <c r="L15" s="75">
        <v>0</v>
      </c>
      <c r="M15" s="96">
        <v>1700</v>
      </c>
      <c r="N15" s="91">
        <f t="shared" si="0"/>
        <v>1565.18</v>
      </c>
    </row>
    <row r="16" spans="1:14" x14ac:dyDescent="0.25">
      <c r="A16" s="177" t="s">
        <v>51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3">
        <f>SUM(N6:N15)</f>
        <v>15513.210000000001</v>
      </c>
      <c r="N16" s="174"/>
    </row>
    <row r="17" spans="1:16" ht="15.75" thickBot="1" x14ac:dyDescent="0.3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75"/>
      <c r="N17" s="176"/>
    </row>
    <row r="20" spans="1:16" x14ac:dyDescent="0.25">
      <c r="A20" s="162" t="s">
        <v>121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</row>
    <row r="21" spans="1:16" ht="15.75" thickBot="1" x14ac:dyDescent="0.3">
      <c r="A21" s="170" t="s">
        <v>114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</row>
    <row r="22" spans="1:16" x14ac:dyDescent="0.25">
      <c r="A22" s="184" t="s">
        <v>110</v>
      </c>
      <c r="B22" s="186" t="s">
        <v>13</v>
      </c>
      <c r="C22" s="186"/>
      <c r="D22" s="188" t="s">
        <v>38</v>
      </c>
      <c r="E22" s="189"/>
      <c r="F22" s="190"/>
      <c r="G22" s="171" t="s">
        <v>100</v>
      </c>
      <c r="H22" s="171" t="s">
        <v>107</v>
      </c>
      <c r="I22" s="114" t="s">
        <v>120</v>
      </c>
      <c r="J22" s="114" t="s">
        <v>117</v>
      </c>
      <c r="K22" s="191" t="s">
        <v>103</v>
      </c>
      <c r="L22" s="191" t="s">
        <v>105</v>
      </c>
      <c r="M22" s="113" t="s">
        <v>85</v>
      </c>
      <c r="N22" s="171" t="s">
        <v>85</v>
      </c>
      <c r="O22" s="193" t="s">
        <v>94</v>
      </c>
      <c r="P22" s="159" t="s">
        <v>96</v>
      </c>
    </row>
    <row r="23" spans="1:16" ht="15.75" thickBot="1" x14ac:dyDescent="0.3">
      <c r="A23" s="185"/>
      <c r="B23" s="187"/>
      <c r="C23" s="187"/>
      <c r="D23" s="123" t="s">
        <v>41</v>
      </c>
      <c r="E23" s="124" t="s">
        <v>40</v>
      </c>
      <c r="F23" s="125" t="s">
        <v>39</v>
      </c>
      <c r="G23" s="172"/>
      <c r="H23" s="172"/>
      <c r="I23" s="126" t="s">
        <v>117</v>
      </c>
      <c r="J23" s="126" t="s">
        <v>118</v>
      </c>
      <c r="K23" s="192"/>
      <c r="L23" s="192"/>
      <c r="M23" s="127">
        <v>0.05</v>
      </c>
      <c r="N23" s="172"/>
      <c r="O23" s="194"/>
      <c r="P23" s="160"/>
    </row>
    <row r="24" spans="1:16" x14ac:dyDescent="0.25">
      <c r="A24" s="102" t="s">
        <v>3</v>
      </c>
      <c r="B24" s="108" t="s">
        <v>55</v>
      </c>
      <c r="D24" s="121">
        <v>3408</v>
      </c>
      <c r="E24" s="122" t="s">
        <v>45</v>
      </c>
      <c r="F24" s="108" t="s">
        <v>65</v>
      </c>
      <c r="G24" s="107">
        <v>0</v>
      </c>
      <c r="H24" s="107">
        <v>0</v>
      </c>
      <c r="I24" s="107">
        <v>0</v>
      </c>
      <c r="J24" s="107">
        <v>0</v>
      </c>
      <c r="K24" s="107">
        <v>161.82</v>
      </c>
      <c r="L24" s="107">
        <v>0</v>
      </c>
      <c r="M24" s="107">
        <v>107.42</v>
      </c>
      <c r="N24" s="98">
        <v>492.52</v>
      </c>
      <c r="O24" s="99">
        <v>2000</v>
      </c>
      <c r="P24" s="100">
        <f t="shared" ref="P24:P32" si="1">SUM(O24+G24)-(H24+K24+L24+M24+N24)</f>
        <v>1238.24</v>
      </c>
    </row>
    <row r="25" spans="1:16" x14ac:dyDescent="0.25">
      <c r="A25" s="101" t="s">
        <v>4</v>
      </c>
      <c r="B25" s="104" t="s">
        <v>56</v>
      </c>
      <c r="D25" s="105">
        <v>3408</v>
      </c>
      <c r="E25" s="106" t="s">
        <v>45</v>
      </c>
      <c r="F25" s="104" t="s">
        <v>67</v>
      </c>
      <c r="G25" s="107">
        <v>0</v>
      </c>
      <c r="H25" s="107">
        <v>0</v>
      </c>
      <c r="I25" s="107">
        <v>0</v>
      </c>
      <c r="J25" s="107">
        <v>0</v>
      </c>
      <c r="K25" s="107">
        <v>161.82</v>
      </c>
      <c r="L25" s="107">
        <v>0</v>
      </c>
      <c r="M25" s="107">
        <v>0</v>
      </c>
      <c r="N25" s="98">
        <v>0</v>
      </c>
      <c r="O25" s="99">
        <v>2000</v>
      </c>
      <c r="P25" s="100">
        <f t="shared" si="1"/>
        <v>1838.18</v>
      </c>
    </row>
    <row r="26" spans="1:16" x14ac:dyDescent="0.25">
      <c r="A26" s="102" t="s">
        <v>5</v>
      </c>
      <c r="B26" s="108" t="s">
        <v>57</v>
      </c>
      <c r="D26" s="105">
        <v>3408</v>
      </c>
      <c r="E26" s="106" t="s">
        <v>45</v>
      </c>
      <c r="F26" s="108" t="s">
        <v>68</v>
      </c>
      <c r="G26" s="107">
        <v>0</v>
      </c>
      <c r="H26" s="107">
        <v>0</v>
      </c>
      <c r="I26" s="107">
        <v>0</v>
      </c>
      <c r="J26" s="107">
        <v>0</v>
      </c>
      <c r="K26" s="107">
        <v>161.82</v>
      </c>
      <c r="L26" s="107">
        <v>600</v>
      </c>
      <c r="M26" s="107">
        <v>0</v>
      </c>
      <c r="N26" s="98">
        <v>0</v>
      </c>
      <c r="O26" s="99">
        <v>2000</v>
      </c>
      <c r="P26" s="100">
        <f t="shared" si="1"/>
        <v>1238.18</v>
      </c>
    </row>
    <row r="27" spans="1:16" x14ac:dyDescent="0.25">
      <c r="A27" s="102" t="s">
        <v>6</v>
      </c>
      <c r="B27" s="108" t="s">
        <v>62</v>
      </c>
      <c r="D27" s="105" t="s">
        <v>69</v>
      </c>
      <c r="E27" s="106" t="s">
        <v>70</v>
      </c>
      <c r="F27" s="108" t="s">
        <v>71</v>
      </c>
      <c r="G27" s="107">
        <v>0</v>
      </c>
      <c r="H27" s="107">
        <v>0</v>
      </c>
      <c r="I27" s="107">
        <v>0</v>
      </c>
      <c r="J27" s="107">
        <v>0</v>
      </c>
      <c r="K27" s="107">
        <v>161.82</v>
      </c>
      <c r="L27" s="107">
        <v>0</v>
      </c>
      <c r="M27" s="107">
        <v>0</v>
      </c>
      <c r="N27" s="98">
        <v>423.16</v>
      </c>
      <c r="O27" s="99">
        <v>2000</v>
      </c>
      <c r="P27" s="100">
        <f t="shared" si="1"/>
        <v>1415.02</v>
      </c>
    </row>
    <row r="28" spans="1:16" x14ac:dyDescent="0.25">
      <c r="A28" s="102" t="s">
        <v>7</v>
      </c>
      <c r="B28" s="108" t="s">
        <v>58</v>
      </c>
      <c r="D28" s="105">
        <v>3408</v>
      </c>
      <c r="E28" s="106" t="s">
        <v>45</v>
      </c>
      <c r="F28" s="108" t="s">
        <v>72</v>
      </c>
      <c r="G28" s="107">
        <v>0</v>
      </c>
      <c r="H28" s="107">
        <v>0</v>
      </c>
      <c r="I28" s="107">
        <v>0</v>
      </c>
      <c r="J28" s="107">
        <v>0</v>
      </c>
      <c r="K28" s="107">
        <v>161.82</v>
      </c>
      <c r="L28" s="107">
        <v>0</v>
      </c>
      <c r="M28" s="107">
        <v>70.61</v>
      </c>
      <c r="N28" s="98">
        <v>423.68</v>
      </c>
      <c r="O28" s="99">
        <v>2000</v>
      </c>
      <c r="P28" s="100">
        <f t="shared" si="1"/>
        <v>1343.8899999999999</v>
      </c>
    </row>
    <row r="29" spans="1:16" x14ac:dyDescent="0.25">
      <c r="A29" s="102" t="s">
        <v>8</v>
      </c>
      <c r="B29" s="108" t="s">
        <v>63</v>
      </c>
      <c r="D29" s="105">
        <v>3808</v>
      </c>
      <c r="E29" s="106" t="s">
        <v>45</v>
      </c>
      <c r="F29" s="108">
        <v>206207</v>
      </c>
      <c r="G29" s="107">
        <v>0</v>
      </c>
      <c r="H29" s="107">
        <v>0</v>
      </c>
      <c r="I29" s="107">
        <v>0</v>
      </c>
      <c r="J29" s="107">
        <v>0</v>
      </c>
      <c r="K29" s="107">
        <v>161.82</v>
      </c>
      <c r="L29" s="107">
        <v>0</v>
      </c>
      <c r="M29" s="107">
        <v>172.7</v>
      </c>
      <c r="N29" s="98">
        <v>423.57</v>
      </c>
      <c r="O29" s="99">
        <v>2000</v>
      </c>
      <c r="P29" s="100">
        <f t="shared" si="1"/>
        <v>1241.9100000000001</v>
      </c>
    </row>
    <row r="30" spans="1:16" x14ac:dyDescent="0.25">
      <c r="A30" s="102" t="s">
        <v>9</v>
      </c>
      <c r="B30" s="108" t="s">
        <v>59</v>
      </c>
      <c r="D30" s="105">
        <v>3408</v>
      </c>
      <c r="E30" s="106" t="s">
        <v>45</v>
      </c>
      <c r="F30" s="108" t="s">
        <v>73</v>
      </c>
      <c r="G30" s="107">
        <v>0</v>
      </c>
      <c r="H30" s="107">
        <v>62.03</v>
      </c>
      <c r="I30" s="107">
        <v>0</v>
      </c>
      <c r="J30" s="107">
        <v>0</v>
      </c>
      <c r="K30" s="107">
        <v>268.99</v>
      </c>
      <c r="L30" s="107">
        <v>0</v>
      </c>
      <c r="M30" s="107">
        <v>152.16999999999999</v>
      </c>
      <c r="N30" s="98">
        <v>744.77</v>
      </c>
      <c r="O30" s="99">
        <v>3000</v>
      </c>
      <c r="P30" s="100">
        <f t="shared" si="1"/>
        <v>1772.04</v>
      </c>
    </row>
    <row r="31" spans="1:16" x14ac:dyDescent="0.25">
      <c r="A31" s="102" t="s">
        <v>10</v>
      </c>
      <c r="B31" s="108" t="s">
        <v>60</v>
      </c>
      <c r="D31" s="105">
        <v>3408</v>
      </c>
      <c r="E31" s="106" t="s">
        <v>45</v>
      </c>
      <c r="F31" s="108" t="s">
        <v>74</v>
      </c>
      <c r="G31" s="107">
        <v>0</v>
      </c>
      <c r="H31" s="107">
        <v>0</v>
      </c>
      <c r="I31" s="107">
        <v>0</v>
      </c>
      <c r="J31" s="107">
        <v>0</v>
      </c>
      <c r="K31" s="107">
        <v>161.82</v>
      </c>
      <c r="L31" s="107">
        <v>0</v>
      </c>
      <c r="M31" s="107">
        <v>0</v>
      </c>
      <c r="N31" s="98">
        <v>0</v>
      </c>
      <c r="O31" s="99">
        <v>2000</v>
      </c>
      <c r="P31" s="100">
        <f t="shared" si="1"/>
        <v>1838.18</v>
      </c>
    </row>
    <row r="32" spans="1:16" x14ac:dyDescent="0.25">
      <c r="A32" s="103" t="s">
        <v>11</v>
      </c>
      <c r="B32" s="109" t="s">
        <v>61</v>
      </c>
      <c r="D32" s="110">
        <v>3408</v>
      </c>
      <c r="E32" s="111" t="s">
        <v>45</v>
      </c>
      <c r="F32" s="109" t="s">
        <v>75</v>
      </c>
      <c r="G32" s="107">
        <v>0</v>
      </c>
      <c r="H32" s="107">
        <v>0</v>
      </c>
      <c r="I32" s="107">
        <v>0</v>
      </c>
      <c r="J32" s="107">
        <v>0</v>
      </c>
      <c r="K32" s="107">
        <v>161.82</v>
      </c>
      <c r="L32" s="107">
        <v>0</v>
      </c>
      <c r="M32" s="112">
        <v>0</v>
      </c>
      <c r="N32" s="98">
        <v>468.6</v>
      </c>
      <c r="O32" s="99">
        <v>2000</v>
      </c>
      <c r="P32" s="100">
        <f t="shared" si="1"/>
        <v>1369.58</v>
      </c>
    </row>
    <row r="33" spans="1:16" x14ac:dyDescent="0.25">
      <c r="A33" s="181" t="s">
        <v>51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73">
        <f>SUM(P24:P32)</f>
        <v>13295.22</v>
      </c>
      <c r="P33" s="174"/>
    </row>
    <row r="34" spans="1:16" ht="15.75" thickBot="1" x14ac:dyDescent="0.3">
      <c r="A34" s="18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75"/>
      <c r="P34" s="176"/>
    </row>
  </sheetData>
  <mergeCells count="27">
    <mergeCell ref="A33:N34"/>
    <mergeCell ref="O33:P34"/>
    <mergeCell ref="A20:P20"/>
    <mergeCell ref="A21:P21"/>
    <mergeCell ref="A22:A23"/>
    <mergeCell ref="B22:B23"/>
    <mergeCell ref="C22:C23"/>
    <mergeCell ref="D22:F22"/>
    <mergeCell ref="G22:G23"/>
    <mergeCell ref="K22:K23"/>
    <mergeCell ref="L22:L23"/>
    <mergeCell ref="N22:N23"/>
    <mergeCell ref="O22:O23"/>
    <mergeCell ref="P22:P23"/>
    <mergeCell ref="A2:N2"/>
    <mergeCell ref="A3:N3"/>
    <mergeCell ref="A4:A5"/>
    <mergeCell ref="B4:B5"/>
    <mergeCell ref="C4:C5"/>
    <mergeCell ref="D4:F4"/>
    <mergeCell ref="M4:M5"/>
    <mergeCell ref="N4:N5"/>
    <mergeCell ref="K4:K5"/>
    <mergeCell ref="H4:H5"/>
    <mergeCell ref="H22:H23"/>
    <mergeCell ref="M16:N17"/>
    <mergeCell ref="A16:L17"/>
  </mergeCells>
  <phoneticPr fontId="2" type="noConversion"/>
  <pageMargins left="0.511811024" right="0.511811024" top="0.78740157499999996" bottom="0.78740157499999996" header="0.31496062000000002" footer="0.31496062000000002"/>
  <pageSetup paperSize="9" scale="83" orientation="landscape" horizontalDpi="4294967293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4"/>
  <sheetViews>
    <sheetView view="pageLayout" zoomScaleNormal="100" workbookViewId="0">
      <selection activeCell="K11" sqref="K11"/>
    </sheetView>
  </sheetViews>
  <sheetFormatPr defaultRowHeight="15" x14ac:dyDescent="0.25"/>
  <cols>
    <col min="1" max="1" width="5.42578125" bestFit="1" customWidth="1"/>
    <col min="2" max="2" width="30.5703125" bestFit="1" customWidth="1"/>
    <col min="3" max="3" width="15.140625" customWidth="1"/>
  </cols>
  <sheetData>
    <row r="3" spans="1:11" x14ac:dyDescent="0.25">
      <c r="A3" s="1"/>
      <c r="B3" s="1"/>
      <c r="C3" s="1"/>
      <c r="D3" s="1"/>
      <c r="E3" s="1"/>
      <c r="F3" s="1"/>
      <c r="G3" s="1"/>
    </row>
    <row r="4" spans="1:11" x14ac:dyDescent="0.25">
      <c r="A4" s="128" t="s">
        <v>91</v>
      </c>
      <c r="B4" s="128"/>
      <c r="C4" s="128"/>
      <c r="D4" s="128"/>
      <c r="E4" s="128"/>
      <c r="F4" s="128"/>
      <c r="G4" s="128"/>
    </row>
    <row r="6" spans="1:11" x14ac:dyDescent="0.25">
      <c r="A6" s="128" t="s">
        <v>90</v>
      </c>
      <c r="B6" s="128"/>
      <c r="C6" s="128"/>
      <c r="D6" s="128"/>
      <c r="E6" s="128"/>
      <c r="F6" s="128"/>
      <c r="G6" s="128"/>
    </row>
    <row r="8" spans="1:11" ht="15.75" thickBot="1" x14ac:dyDescent="0.3">
      <c r="A8" s="2"/>
      <c r="B8" s="2"/>
      <c r="C8" s="2"/>
      <c r="D8" s="2"/>
      <c r="E8" s="2"/>
      <c r="F8" s="2"/>
      <c r="G8" s="2"/>
    </row>
    <row r="9" spans="1:11" x14ac:dyDescent="0.25">
      <c r="A9" s="130" t="s">
        <v>2</v>
      </c>
      <c r="B9" s="132" t="s">
        <v>13</v>
      </c>
      <c r="C9" s="132" t="s">
        <v>14</v>
      </c>
      <c r="D9" s="134" t="s">
        <v>38</v>
      </c>
      <c r="E9" s="135"/>
      <c r="F9" s="136"/>
      <c r="G9" s="139" t="s">
        <v>42</v>
      </c>
      <c r="H9" s="137" t="s">
        <v>99</v>
      </c>
      <c r="I9" s="137" t="s">
        <v>95</v>
      </c>
      <c r="J9" s="132" t="s">
        <v>97</v>
      </c>
      <c r="K9" s="139" t="s">
        <v>98</v>
      </c>
    </row>
    <row r="10" spans="1:11" x14ac:dyDescent="0.25">
      <c r="A10" s="131"/>
      <c r="B10" s="133"/>
      <c r="C10" s="133"/>
      <c r="D10" s="4" t="s">
        <v>85</v>
      </c>
      <c r="E10" s="4" t="s">
        <v>87</v>
      </c>
      <c r="F10" s="11" t="s">
        <v>88</v>
      </c>
      <c r="G10" s="140"/>
      <c r="H10" s="138"/>
      <c r="I10" s="138"/>
      <c r="J10" s="133"/>
      <c r="K10" s="140"/>
    </row>
    <row r="11" spans="1:11" ht="20.25" customHeight="1" x14ac:dyDescent="0.25">
      <c r="A11" s="20" t="s">
        <v>3</v>
      </c>
      <c r="B11" s="12" t="s">
        <v>59</v>
      </c>
      <c r="C11" s="8" t="s">
        <v>80</v>
      </c>
      <c r="D11" s="9" t="s">
        <v>86</v>
      </c>
      <c r="E11" s="10"/>
      <c r="F11" s="8"/>
      <c r="G11" s="21"/>
    </row>
    <row r="12" spans="1:11" ht="20.25" customHeight="1" x14ac:dyDescent="0.25">
      <c r="A12" s="23"/>
      <c r="B12" s="15"/>
      <c r="C12" s="15"/>
      <c r="D12" s="195" t="s">
        <v>51</v>
      </c>
      <c r="E12" s="195"/>
      <c r="F12" s="196"/>
      <c r="G12" s="197">
        <f>SUM(G11:G11)</f>
        <v>0</v>
      </c>
    </row>
    <row r="13" spans="1:11" ht="20.25" customHeight="1" thickBot="1" x14ac:dyDescent="0.3">
      <c r="A13" s="24"/>
      <c r="B13" s="25"/>
      <c r="C13" s="25"/>
      <c r="D13" s="157"/>
      <c r="E13" s="157"/>
      <c r="F13" s="158"/>
      <c r="G13" s="198"/>
    </row>
    <row r="14" spans="1:11" ht="21.75" customHeight="1" x14ac:dyDescent="0.25"/>
    <row r="15" spans="1:11" ht="20.25" customHeight="1" x14ac:dyDescent="0.25"/>
    <row r="16" spans="1:11" ht="20.25" customHeight="1" x14ac:dyDescent="0.25"/>
    <row r="17" spans="2:7" ht="20.25" customHeight="1" x14ac:dyDescent="0.25"/>
    <row r="18" spans="2:7" ht="23.25" customHeight="1" x14ac:dyDescent="0.25">
      <c r="B18" s="16" t="s">
        <v>52</v>
      </c>
      <c r="C18" s="17">
        <f>G12</f>
        <v>0</v>
      </c>
      <c r="D18" s="18"/>
      <c r="E18" s="18"/>
      <c r="F18" s="18"/>
      <c r="G18" s="18"/>
    </row>
    <row r="19" spans="2:7" ht="20.25" customHeight="1" x14ac:dyDescent="0.25">
      <c r="B19" s="19" t="s">
        <v>53</v>
      </c>
      <c r="C19" s="30" t="s">
        <v>3</v>
      </c>
      <c r="D19" s="18"/>
      <c r="E19" s="18"/>
      <c r="F19" s="18"/>
      <c r="G19" s="18"/>
    </row>
    <row r="20" spans="2:7" x14ac:dyDescent="0.25">
      <c r="B20" s="18"/>
      <c r="C20" s="18"/>
      <c r="D20" s="18"/>
      <c r="E20" s="18"/>
      <c r="F20" s="18"/>
      <c r="G20" s="18"/>
    </row>
    <row r="21" spans="2:7" ht="20.25" customHeight="1" x14ac:dyDescent="0.25">
      <c r="B21" s="18"/>
      <c r="C21" s="18"/>
      <c r="D21" s="18"/>
      <c r="E21" s="18"/>
      <c r="F21" s="18"/>
      <c r="G21" s="18"/>
    </row>
    <row r="22" spans="2:7" ht="20.25" customHeight="1" x14ac:dyDescent="0.25">
      <c r="B22" s="18"/>
      <c r="C22" s="18"/>
      <c r="D22" s="18"/>
      <c r="E22" s="18"/>
      <c r="F22" s="18"/>
      <c r="G22" s="18"/>
    </row>
    <row r="23" spans="2:7" ht="44.25" customHeight="1" x14ac:dyDescent="0.25">
      <c r="B23" s="129" t="s">
        <v>89</v>
      </c>
      <c r="C23" s="129"/>
      <c r="D23" s="129"/>
      <c r="E23" s="129"/>
      <c r="F23" s="129"/>
      <c r="G23" s="129"/>
    </row>
    <row r="24" spans="2:7" x14ac:dyDescent="0.25">
      <c r="B24" s="18"/>
      <c r="C24" s="18"/>
      <c r="D24" s="18"/>
      <c r="E24" s="18"/>
      <c r="F24" s="18"/>
      <c r="G24" s="18"/>
    </row>
    <row r="25" spans="2:7" x14ac:dyDescent="0.25">
      <c r="B25" s="18" t="s">
        <v>92</v>
      </c>
      <c r="C25" s="18"/>
      <c r="D25" s="18"/>
      <c r="E25" s="18"/>
      <c r="F25" s="18"/>
      <c r="G25" s="18"/>
    </row>
    <row r="31" spans="2:7" ht="46.5" customHeight="1" x14ac:dyDescent="0.25"/>
    <row r="34" ht="45" customHeight="1" x14ac:dyDescent="0.25"/>
  </sheetData>
  <mergeCells count="14">
    <mergeCell ref="B23:G23"/>
    <mergeCell ref="A4:G4"/>
    <mergeCell ref="A6:G6"/>
    <mergeCell ref="A9:A10"/>
    <mergeCell ref="B9:B10"/>
    <mergeCell ref="C9:C10"/>
    <mergeCell ref="D9:F9"/>
    <mergeCell ref="G9:G10"/>
    <mergeCell ref="H9:H10"/>
    <mergeCell ref="I9:I10"/>
    <mergeCell ref="J9:J10"/>
    <mergeCell ref="K9:K10"/>
    <mergeCell ref="D12:F13"/>
    <mergeCell ref="G12:G13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3" verticalDpi="360" r:id="rId1"/>
  <headerFooter>
    <oddHeader>&amp;L&amp;G&amp;C&amp;"Arial,Negrito"ESTADO DE RORAIMA
CÂMARA MUNICIPAL DE PACARAIMA
GABINETE DA PRESIDÊNCIA&amp;R&amp;G</oddHeader>
    <oddFooter>&amp;CRua Monte Roraima s/nº  - Vila Nova - CEP: 69.345.000
Email: camarapacaraima@gmail.com - CNPJ: 01.613.311/0001-99</oddFooter>
  </headerFooter>
  <ignoredErrors>
    <ignoredError sqref="A11 C19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FOLHA DE PGT SERVIDORES</vt:lpstr>
      <vt:lpstr>FOLHA DE PGT VEREADORES</vt:lpstr>
      <vt:lpstr>FOLPAG DEZ VEREADOR</vt:lpstr>
      <vt:lpstr>FOLPAG </vt:lpstr>
      <vt:lpstr>FOLHA DE PGT CONSIGNADO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de Pacaraima</dc:creator>
  <cp:lastModifiedBy>Juliana Belisario</cp:lastModifiedBy>
  <cp:lastPrinted>2022-03-17T15:03:20Z</cp:lastPrinted>
  <dcterms:created xsi:type="dcterms:W3CDTF">2021-11-11T11:56:22Z</dcterms:created>
  <dcterms:modified xsi:type="dcterms:W3CDTF">2022-05-19T17:37:14Z</dcterms:modified>
</cp:coreProperties>
</file>